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erinbaxter-melo/Desktop/"/>
    </mc:Choice>
  </mc:AlternateContent>
  <xr:revisionPtr revIDLastSave="0" documentId="8_{0B0AF74E-70EC-C54B-A398-60B45D118375}" xr6:coauthVersionLast="47" xr6:coauthVersionMax="47" xr10:uidLastSave="{00000000-0000-0000-0000-000000000000}"/>
  <bookViews>
    <workbookView xWindow="0" yWindow="760" windowWidth="29040" windowHeight="15720" tabRatio="861" xr2:uid="{00000000-000D-0000-FFFF-FFFF00000000}"/>
  </bookViews>
  <sheets>
    <sheet name="Budget" sheetId="9" r:id="rId1"/>
    <sheet name="Calculate Personnel " sheetId="1" r:id="rId2"/>
    <sheet name="Typical Personnel Costs" sheetId="2" r:id="rId3"/>
    <sheet name="Calculate Other Expenses" sheetId="7" r:id="rId4"/>
    <sheet name="T&amp;S Year 1" sheetId="14" r:id="rId5"/>
    <sheet name="T&amp;S Year 2" sheetId="16" r:id="rId6"/>
    <sheet name="T&amp;S Year 3" sheetId="17" r:id="rId7"/>
    <sheet name="T&amp;S Year 4" sheetId="18" r:id="rId8"/>
    <sheet name="T&amp;S Year 5" sheetId="19" r:id="rId9"/>
    <sheet name="T&amp;S Year 6" sheetId="20" r:id="rId10"/>
    <sheet name="T&amp;S Year 7" sheetId="21" r:id="rId11"/>
  </sheets>
  <externalReferences>
    <externalReference r:id="rId12"/>
  </externalReferences>
  <definedNames>
    <definedName name="_Toc360529527" localSheetId="1">'Calculate Personnel '!#REF!</definedName>
    <definedName name="_Toc360529528" localSheetId="1">'Calculate Personnel '!#REF!</definedName>
    <definedName name="_Toc360529530" localSheetId="1">'Calculate Personnel '!#REF!</definedName>
    <definedName name="_Toc360529531" localSheetId="2">'Typical Personnel Costs'!$V$40</definedName>
    <definedName name="_Toc360529533" localSheetId="2">'Typical Personnel Costs'!$U$52</definedName>
    <definedName name="_Toc360529534" localSheetId="2">'Typical Personnel Costs'!$U$53</definedName>
    <definedName name="_Toc360529539" localSheetId="2">'Typical Personnel Costs'!$U$60</definedName>
    <definedName name="_Toc360529544" localSheetId="2">'Typical Personnel Costs'!#REF!</definedName>
    <definedName name="_Toc360529545" localSheetId="3">'Calculate Other Expenses'!$H$5</definedName>
    <definedName name="_Toc360529546" localSheetId="3">'Calculate Other Expenses'!$H$6</definedName>
    <definedName name="_Toc360529547" localSheetId="3">'Calculate Other Expenses'!#REF!</definedName>
    <definedName name="_Toc360529548" localSheetId="3">'Calculate Other Expenses'!#REF!</definedName>
    <definedName name="_Toc360529549" localSheetId="3">'Calculate Other Expenses'!#REF!</definedName>
    <definedName name="_Toc360529554" localSheetId="3">'Calculate Other Expenses'!#REF!</definedName>
    <definedName name="_Toc360529555" localSheetId="3">'Calculate Other Expenses'!#REF!</definedName>
    <definedName name="Actual">(PeriodInActual*([1]project!$E1&gt;0))*PeriodInPlan</definedName>
    <definedName name="ActualBeyond">PeriodInActual*([1]project!$E1&gt;0)</definedName>
    <definedName name="PercentComplete">PercentCompleteBeyond*PeriodInPlan</definedName>
    <definedName name="PercentCompleteBeyond">([1]project!A$8=MEDIAN([1]project!A$8,[1]project!$E1,[1]project!$E1+[1]project!$F1)*([1]project!$E1&gt;0))*(([1]project!A$8&lt;(INT([1]project!$E1+[1]project!$F1*[1]project!$G1)))+([1]project!A$8=[1]project!$E1))*([1]project!$G1&gt;0)</definedName>
    <definedName name="period_selected">[1]project!$N$3</definedName>
    <definedName name="PeriodInActual">[1]project!A$8=MEDIAN([1]project!A$8,[1]project!$E1,[1]project!$E1+[1]project!$F1-1)</definedName>
    <definedName name="PeriodInPlan">[1]project!A$8=MEDIAN([1]project!A$8,[1]project!$C1,[1]project!$C1+[1]project!$D1-1)</definedName>
    <definedName name="Plan">PeriodInPlan*([1]project!$C1&gt;0)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G34" i="1"/>
  <c r="G35" i="1"/>
  <c r="G36" i="1"/>
  <c r="G48" i="1" l="1"/>
  <c r="G49" i="1"/>
  <c r="G50" i="1"/>
  <c r="G51" i="1"/>
  <c r="G47" i="1"/>
  <c r="G41" i="1"/>
  <c r="G42" i="1"/>
  <c r="G43" i="1"/>
  <c r="G44" i="1"/>
  <c r="G40" i="1"/>
  <c r="G37" i="1"/>
  <c r="G27" i="1"/>
  <c r="G28" i="1"/>
  <c r="G29" i="1"/>
  <c r="G30" i="1"/>
  <c r="G26" i="1"/>
  <c r="G20" i="1"/>
  <c r="G21" i="1"/>
  <c r="G22" i="1"/>
  <c r="G23" i="1"/>
  <c r="G19" i="1"/>
  <c r="G13" i="1"/>
  <c r="G14" i="1"/>
  <c r="G15" i="1"/>
  <c r="G16" i="1"/>
  <c r="G12" i="1"/>
  <c r="G6" i="1"/>
  <c r="G7" i="1"/>
  <c r="G8" i="1"/>
  <c r="G9" i="1"/>
  <c r="G5" i="1"/>
  <c r="G32" i="1" l="1"/>
  <c r="G31" i="1"/>
  <c r="G24" i="1"/>
  <c r="G52" i="1"/>
  <c r="Y63" i="17"/>
  <c r="R63" i="17"/>
  <c r="L63" i="17"/>
  <c r="E63" i="17"/>
  <c r="Y62" i="17"/>
  <c r="R62" i="17"/>
  <c r="L62" i="17"/>
  <c r="E62" i="17"/>
  <c r="Y61" i="17"/>
  <c r="R61" i="17"/>
  <c r="L61" i="17"/>
  <c r="E61" i="17"/>
  <c r="Y60" i="17"/>
  <c r="R60" i="17"/>
  <c r="L60" i="17"/>
  <c r="E60" i="17"/>
  <c r="Y59" i="17"/>
  <c r="R59" i="17"/>
  <c r="L59" i="17"/>
  <c r="E59" i="17"/>
  <c r="Y58" i="17"/>
  <c r="R58" i="17"/>
  <c r="L58" i="17"/>
  <c r="E58" i="17"/>
  <c r="Y57" i="17"/>
  <c r="R57" i="17"/>
  <c r="L57" i="17"/>
  <c r="E57" i="17"/>
  <c r="Y56" i="17"/>
  <c r="R56" i="17"/>
  <c r="L56" i="17"/>
  <c r="E56" i="17"/>
  <c r="Y55" i="17"/>
  <c r="R55" i="17"/>
  <c r="L55" i="17"/>
  <c r="E55" i="17"/>
  <c r="Y54" i="17"/>
  <c r="R54" i="17"/>
  <c r="L54" i="17"/>
  <c r="E54" i="17"/>
  <c r="Y49" i="17"/>
  <c r="R49" i="17"/>
  <c r="L49" i="17"/>
  <c r="E49" i="17"/>
  <c r="Y48" i="17"/>
  <c r="R48" i="17"/>
  <c r="L48" i="17"/>
  <c r="E48" i="17"/>
  <c r="Y47" i="17"/>
  <c r="R47" i="17"/>
  <c r="L47" i="17"/>
  <c r="E47" i="17"/>
  <c r="Y46" i="17"/>
  <c r="R46" i="17"/>
  <c r="L46" i="17"/>
  <c r="E46" i="17"/>
  <c r="Y45" i="17"/>
  <c r="R45" i="17"/>
  <c r="L45" i="17"/>
  <c r="E45" i="17"/>
  <c r="Y44" i="17"/>
  <c r="R44" i="17"/>
  <c r="L44" i="17"/>
  <c r="E44" i="17"/>
  <c r="Y43" i="17"/>
  <c r="R43" i="17"/>
  <c r="L43" i="17"/>
  <c r="E43" i="17"/>
  <c r="Y42" i="17"/>
  <c r="R42" i="17"/>
  <c r="L42" i="17"/>
  <c r="E42" i="17"/>
  <c r="Y41" i="17"/>
  <c r="R41" i="17"/>
  <c r="L41" i="17"/>
  <c r="E41" i="17"/>
  <c r="Y40" i="17"/>
  <c r="R40" i="17"/>
  <c r="R50" i="17" s="1"/>
  <c r="L40" i="17"/>
  <c r="E40" i="17"/>
  <c r="E50" i="17" s="1"/>
  <c r="Y31" i="17"/>
  <c r="R31" i="17"/>
  <c r="L31" i="17"/>
  <c r="E31" i="17"/>
  <c r="Y30" i="17"/>
  <c r="R30" i="17"/>
  <c r="L30" i="17"/>
  <c r="E30" i="17"/>
  <c r="Y29" i="17"/>
  <c r="R29" i="17"/>
  <c r="L29" i="17"/>
  <c r="E29" i="17"/>
  <c r="Y28" i="17"/>
  <c r="R28" i="17"/>
  <c r="L28" i="17"/>
  <c r="E28" i="17"/>
  <c r="Y27" i="17"/>
  <c r="R27" i="17"/>
  <c r="L27" i="17"/>
  <c r="E27" i="17"/>
  <c r="Y26" i="17"/>
  <c r="R26" i="17"/>
  <c r="L26" i="17"/>
  <c r="E26" i="17"/>
  <c r="Y25" i="17"/>
  <c r="R25" i="17"/>
  <c r="L25" i="17"/>
  <c r="E25" i="17"/>
  <c r="Y24" i="17"/>
  <c r="R24" i="17"/>
  <c r="L24" i="17"/>
  <c r="E24" i="17"/>
  <c r="Y23" i="17"/>
  <c r="R23" i="17"/>
  <c r="L23" i="17"/>
  <c r="E23" i="17"/>
  <c r="Y22" i="17"/>
  <c r="R22" i="17"/>
  <c r="L22" i="17"/>
  <c r="E22" i="17"/>
  <c r="Y17" i="17"/>
  <c r="R17" i="17"/>
  <c r="L17" i="17"/>
  <c r="E17" i="17"/>
  <c r="Y16" i="17"/>
  <c r="R16" i="17"/>
  <c r="L16" i="17"/>
  <c r="E16" i="17"/>
  <c r="Y15" i="17"/>
  <c r="R15" i="17"/>
  <c r="L15" i="17"/>
  <c r="E15" i="17"/>
  <c r="Y14" i="17"/>
  <c r="R14" i="17"/>
  <c r="L14" i="17"/>
  <c r="E14" i="17"/>
  <c r="Y13" i="17"/>
  <c r="R13" i="17"/>
  <c r="L13" i="17"/>
  <c r="E13" i="17"/>
  <c r="Y12" i="17"/>
  <c r="R12" i="17"/>
  <c r="L12" i="17"/>
  <c r="E12" i="17"/>
  <c r="Y11" i="17"/>
  <c r="R11" i="17"/>
  <c r="L11" i="17"/>
  <c r="E11" i="17"/>
  <c r="Y10" i="17"/>
  <c r="R10" i="17"/>
  <c r="L10" i="17"/>
  <c r="E10" i="17"/>
  <c r="Y9" i="17"/>
  <c r="R9" i="17"/>
  <c r="L9" i="17"/>
  <c r="E9" i="17"/>
  <c r="Y8" i="17"/>
  <c r="Y18" i="17" s="1"/>
  <c r="R8" i="17"/>
  <c r="R18" i="17" s="1"/>
  <c r="L8" i="17"/>
  <c r="E8" i="17"/>
  <c r="E18" i="17" s="1"/>
  <c r="Y63" i="21"/>
  <c r="R63" i="21"/>
  <c r="L63" i="21"/>
  <c r="E63" i="21"/>
  <c r="Y62" i="21"/>
  <c r="R62" i="21"/>
  <c r="L62" i="21"/>
  <c r="E62" i="21"/>
  <c r="Y61" i="21"/>
  <c r="R61" i="21"/>
  <c r="L61" i="21"/>
  <c r="E61" i="21"/>
  <c r="Y60" i="21"/>
  <c r="R60" i="21"/>
  <c r="L60" i="21"/>
  <c r="E60" i="21"/>
  <c r="Y59" i="21"/>
  <c r="R59" i="21"/>
  <c r="L59" i="21"/>
  <c r="E59" i="21"/>
  <c r="Y58" i="21"/>
  <c r="R58" i="21"/>
  <c r="L58" i="21"/>
  <c r="E58" i="21"/>
  <c r="Y57" i="21"/>
  <c r="R57" i="21"/>
  <c r="L57" i="21"/>
  <c r="E57" i="21"/>
  <c r="Y56" i="21"/>
  <c r="R56" i="21"/>
  <c r="L56" i="21"/>
  <c r="E56" i="21"/>
  <c r="Y55" i="21"/>
  <c r="R55" i="21"/>
  <c r="L55" i="21"/>
  <c r="E55" i="21"/>
  <c r="Y54" i="21"/>
  <c r="R54" i="21"/>
  <c r="L54" i="21"/>
  <c r="E54" i="21"/>
  <c r="Y49" i="21"/>
  <c r="R49" i="21"/>
  <c r="L49" i="21"/>
  <c r="E49" i="21"/>
  <c r="Y48" i="21"/>
  <c r="R48" i="21"/>
  <c r="L48" i="21"/>
  <c r="E48" i="21"/>
  <c r="Y47" i="21"/>
  <c r="R47" i="21"/>
  <c r="L47" i="21"/>
  <c r="E47" i="21"/>
  <c r="Y46" i="21"/>
  <c r="R46" i="21"/>
  <c r="L46" i="21"/>
  <c r="E46" i="21"/>
  <c r="Y45" i="21"/>
  <c r="R45" i="21"/>
  <c r="L45" i="21"/>
  <c r="E45" i="21"/>
  <c r="Y44" i="21"/>
  <c r="R44" i="21"/>
  <c r="L44" i="21"/>
  <c r="E44" i="21"/>
  <c r="Y43" i="21"/>
  <c r="R43" i="21"/>
  <c r="L43" i="21"/>
  <c r="E43" i="21"/>
  <c r="Y42" i="21"/>
  <c r="R42" i="21"/>
  <c r="L42" i="21"/>
  <c r="E42" i="21"/>
  <c r="Y41" i="21"/>
  <c r="R41" i="21"/>
  <c r="L41" i="21"/>
  <c r="E41" i="21"/>
  <c r="Y40" i="21"/>
  <c r="R40" i="21"/>
  <c r="R50" i="21" s="1"/>
  <c r="L40" i="21"/>
  <c r="E40" i="21"/>
  <c r="Y31" i="21"/>
  <c r="R31" i="21"/>
  <c r="L31" i="21"/>
  <c r="E31" i="21"/>
  <c r="Y30" i="21"/>
  <c r="R30" i="21"/>
  <c r="L30" i="21"/>
  <c r="E30" i="21"/>
  <c r="Y29" i="21"/>
  <c r="R29" i="21"/>
  <c r="L29" i="21"/>
  <c r="E29" i="21"/>
  <c r="Y28" i="21"/>
  <c r="R28" i="21"/>
  <c r="L28" i="21"/>
  <c r="E28" i="21"/>
  <c r="Y27" i="21"/>
  <c r="R27" i="21"/>
  <c r="L27" i="21"/>
  <c r="E27" i="21"/>
  <c r="Y26" i="21"/>
  <c r="R26" i="21"/>
  <c r="L26" i="21"/>
  <c r="E26" i="21"/>
  <c r="Y25" i="21"/>
  <c r="R25" i="21"/>
  <c r="L25" i="21"/>
  <c r="E25" i="21"/>
  <c r="Y24" i="21"/>
  <c r="R24" i="21"/>
  <c r="L24" i="21"/>
  <c r="E24" i="21"/>
  <c r="Y23" i="21"/>
  <c r="R23" i="21"/>
  <c r="L23" i="21"/>
  <c r="E23" i="21"/>
  <c r="Y22" i="21"/>
  <c r="R22" i="21"/>
  <c r="L22" i="21"/>
  <c r="E22" i="21"/>
  <c r="Y17" i="21"/>
  <c r="R17" i="21"/>
  <c r="L17" i="21"/>
  <c r="E17" i="21"/>
  <c r="Y16" i="21"/>
  <c r="R16" i="21"/>
  <c r="L16" i="21"/>
  <c r="E16" i="21"/>
  <c r="Y15" i="21"/>
  <c r="R15" i="21"/>
  <c r="L15" i="21"/>
  <c r="E15" i="21"/>
  <c r="Y14" i="21"/>
  <c r="R14" i="21"/>
  <c r="L14" i="21"/>
  <c r="E14" i="21"/>
  <c r="Y13" i="21"/>
  <c r="R13" i="21"/>
  <c r="L13" i="21"/>
  <c r="E13" i="21"/>
  <c r="Y12" i="21"/>
  <c r="R12" i="21"/>
  <c r="L12" i="21"/>
  <c r="E12" i="21"/>
  <c r="Y11" i="21"/>
  <c r="R11" i="21"/>
  <c r="L11" i="21"/>
  <c r="E11" i="21"/>
  <c r="Y10" i="21"/>
  <c r="R10" i="21"/>
  <c r="L10" i="21"/>
  <c r="E10" i="21"/>
  <c r="Y9" i="21"/>
  <c r="R9" i="21"/>
  <c r="L9" i="21"/>
  <c r="E9" i="21"/>
  <c r="Y8" i="21"/>
  <c r="R8" i="21"/>
  <c r="R18" i="21" s="1"/>
  <c r="L8" i="21"/>
  <c r="E8" i="21"/>
  <c r="E18" i="21" s="1"/>
  <c r="Y63" i="20"/>
  <c r="R63" i="20"/>
  <c r="L63" i="20"/>
  <c r="E63" i="20"/>
  <c r="Y62" i="20"/>
  <c r="R62" i="20"/>
  <c r="L62" i="20"/>
  <c r="E62" i="20"/>
  <c r="Y61" i="20"/>
  <c r="R61" i="20"/>
  <c r="L61" i="20"/>
  <c r="E61" i="20"/>
  <c r="Y60" i="20"/>
  <c r="R60" i="20"/>
  <c r="L60" i="20"/>
  <c r="E60" i="20"/>
  <c r="Y59" i="20"/>
  <c r="R59" i="20"/>
  <c r="L59" i="20"/>
  <c r="E59" i="20"/>
  <c r="Y58" i="20"/>
  <c r="R58" i="20"/>
  <c r="L58" i="20"/>
  <c r="E58" i="20"/>
  <c r="Y57" i="20"/>
  <c r="R57" i="20"/>
  <c r="L57" i="20"/>
  <c r="E57" i="20"/>
  <c r="Y56" i="20"/>
  <c r="R56" i="20"/>
  <c r="L56" i="20"/>
  <c r="E56" i="20"/>
  <c r="Y55" i="20"/>
  <c r="R55" i="20"/>
  <c r="L55" i="20"/>
  <c r="E55" i="20"/>
  <c r="Y54" i="20"/>
  <c r="R54" i="20"/>
  <c r="L54" i="20"/>
  <c r="E54" i="20"/>
  <c r="Y49" i="20"/>
  <c r="R49" i="20"/>
  <c r="L49" i="20"/>
  <c r="E49" i="20"/>
  <c r="Y48" i="20"/>
  <c r="R48" i="20"/>
  <c r="L48" i="20"/>
  <c r="E48" i="20"/>
  <c r="Y47" i="20"/>
  <c r="R47" i="20"/>
  <c r="L47" i="20"/>
  <c r="E47" i="20"/>
  <c r="Y46" i="20"/>
  <c r="R46" i="20"/>
  <c r="L46" i="20"/>
  <c r="E46" i="20"/>
  <c r="Y45" i="20"/>
  <c r="R45" i="20"/>
  <c r="L45" i="20"/>
  <c r="E45" i="20"/>
  <c r="Y44" i="20"/>
  <c r="R44" i="20"/>
  <c r="L44" i="20"/>
  <c r="E44" i="20"/>
  <c r="Y43" i="20"/>
  <c r="R43" i="20"/>
  <c r="L43" i="20"/>
  <c r="E43" i="20"/>
  <c r="Y42" i="20"/>
  <c r="R42" i="20"/>
  <c r="L42" i="20"/>
  <c r="E42" i="20"/>
  <c r="Y41" i="20"/>
  <c r="R41" i="20"/>
  <c r="L41" i="20"/>
  <c r="E41" i="20"/>
  <c r="Y40" i="20"/>
  <c r="R40" i="20"/>
  <c r="R50" i="20" s="1"/>
  <c r="L40" i="20"/>
  <c r="E40" i="20"/>
  <c r="E50" i="20" s="1"/>
  <c r="Y31" i="20"/>
  <c r="R31" i="20"/>
  <c r="L31" i="20"/>
  <c r="E31" i="20"/>
  <c r="Y30" i="20"/>
  <c r="R30" i="20"/>
  <c r="L30" i="20"/>
  <c r="E30" i="20"/>
  <c r="Y29" i="20"/>
  <c r="R29" i="20"/>
  <c r="L29" i="20"/>
  <c r="E29" i="20"/>
  <c r="Y28" i="20"/>
  <c r="R28" i="20"/>
  <c r="L28" i="20"/>
  <c r="E28" i="20"/>
  <c r="Y27" i="20"/>
  <c r="R27" i="20"/>
  <c r="L27" i="20"/>
  <c r="E27" i="20"/>
  <c r="Y26" i="20"/>
  <c r="R26" i="20"/>
  <c r="L26" i="20"/>
  <c r="E26" i="20"/>
  <c r="Y25" i="20"/>
  <c r="R25" i="20"/>
  <c r="L25" i="20"/>
  <c r="E25" i="20"/>
  <c r="Y24" i="20"/>
  <c r="R24" i="20"/>
  <c r="L24" i="20"/>
  <c r="E24" i="20"/>
  <c r="Y23" i="20"/>
  <c r="R23" i="20"/>
  <c r="L23" i="20"/>
  <c r="E23" i="20"/>
  <c r="Y22" i="20"/>
  <c r="R22" i="20"/>
  <c r="R32" i="20" s="1"/>
  <c r="L22" i="20"/>
  <c r="E22" i="20"/>
  <c r="Y17" i="20"/>
  <c r="R17" i="20"/>
  <c r="L17" i="20"/>
  <c r="E17" i="20"/>
  <c r="Y16" i="20"/>
  <c r="R16" i="20"/>
  <c r="L16" i="20"/>
  <c r="E16" i="20"/>
  <c r="Y15" i="20"/>
  <c r="R15" i="20"/>
  <c r="L15" i="20"/>
  <c r="E15" i="20"/>
  <c r="Y14" i="20"/>
  <c r="R14" i="20"/>
  <c r="L14" i="20"/>
  <c r="E14" i="20"/>
  <c r="Y13" i="20"/>
  <c r="R13" i="20"/>
  <c r="L13" i="20"/>
  <c r="E13" i="20"/>
  <c r="Y12" i="20"/>
  <c r="R12" i="20"/>
  <c r="L12" i="20"/>
  <c r="E12" i="20"/>
  <c r="Y11" i="20"/>
  <c r="R11" i="20"/>
  <c r="L11" i="20"/>
  <c r="E11" i="20"/>
  <c r="Y10" i="20"/>
  <c r="R10" i="20"/>
  <c r="L10" i="20"/>
  <c r="E10" i="20"/>
  <c r="Y9" i="20"/>
  <c r="R9" i="20"/>
  <c r="L9" i="20"/>
  <c r="E9" i="20"/>
  <c r="Y8" i="20"/>
  <c r="R8" i="20"/>
  <c r="R18" i="20" s="1"/>
  <c r="L8" i="20"/>
  <c r="E8" i="20"/>
  <c r="E18" i="20" s="1"/>
  <c r="Y63" i="19"/>
  <c r="R63" i="19"/>
  <c r="L63" i="19"/>
  <c r="E63" i="19"/>
  <c r="Y62" i="19"/>
  <c r="R62" i="19"/>
  <c r="L62" i="19"/>
  <c r="E62" i="19"/>
  <c r="Y61" i="19"/>
  <c r="R61" i="19"/>
  <c r="L61" i="19"/>
  <c r="E61" i="19"/>
  <c r="Y60" i="19"/>
  <c r="R60" i="19"/>
  <c r="L60" i="19"/>
  <c r="E60" i="19"/>
  <c r="Y59" i="19"/>
  <c r="R59" i="19"/>
  <c r="L59" i="19"/>
  <c r="E59" i="19"/>
  <c r="Y58" i="19"/>
  <c r="R58" i="19"/>
  <c r="L58" i="19"/>
  <c r="E58" i="19"/>
  <c r="Y57" i="19"/>
  <c r="R57" i="19"/>
  <c r="L57" i="19"/>
  <c r="E57" i="19"/>
  <c r="Y56" i="19"/>
  <c r="R56" i="19"/>
  <c r="L56" i="19"/>
  <c r="E56" i="19"/>
  <c r="Y55" i="19"/>
  <c r="R55" i="19"/>
  <c r="L55" i="19"/>
  <c r="E55" i="19"/>
  <c r="Y54" i="19"/>
  <c r="R54" i="19"/>
  <c r="L54" i="19"/>
  <c r="E54" i="19"/>
  <c r="Y49" i="19"/>
  <c r="R49" i="19"/>
  <c r="L49" i="19"/>
  <c r="E49" i="19"/>
  <c r="Y48" i="19"/>
  <c r="R48" i="19"/>
  <c r="L48" i="19"/>
  <c r="E48" i="19"/>
  <c r="Y47" i="19"/>
  <c r="R47" i="19"/>
  <c r="L47" i="19"/>
  <c r="E47" i="19"/>
  <c r="Y46" i="19"/>
  <c r="R46" i="19"/>
  <c r="L46" i="19"/>
  <c r="E46" i="19"/>
  <c r="Y45" i="19"/>
  <c r="R45" i="19"/>
  <c r="L45" i="19"/>
  <c r="E45" i="19"/>
  <c r="Y44" i="19"/>
  <c r="R44" i="19"/>
  <c r="L44" i="19"/>
  <c r="E44" i="19"/>
  <c r="Y43" i="19"/>
  <c r="R43" i="19"/>
  <c r="L43" i="19"/>
  <c r="E43" i="19"/>
  <c r="Y42" i="19"/>
  <c r="R42" i="19"/>
  <c r="L42" i="19"/>
  <c r="E42" i="19"/>
  <c r="Y41" i="19"/>
  <c r="R41" i="19"/>
  <c r="L41" i="19"/>
  <c r="E41" i="19"/>
  <c r="Y40" i="19"/>
  <c r="R40" i="19"/>
  <c r="L40" i="19"/>
  <c r="E40" i="19"/>
  <c r="E50" i="19" s="1"/>
  <c r="Y31" i="19"/>
  <c r="R31" i="19"/>
  <c r="L31" i="19"/>
  <c r="E31" i="19"/>
  <c r="Y30" i="19"/>
  <c r="R30" i="19"/>
  <c r="L30" i="19"/>
  <c r="E30" i="19"/>
  <c r="Y29" i="19"/>
  <c r="R29" i="19"/>
  <c r="L29" i="19"/>
  <c r="E29" i="19"/>
  <c r="Y28" i="19"/>
  <c r="R28" i="19"/>
  <c r="L28" i="19"/>
  <c r="E28" i="19"/>
  <c r="Y27" i="19"/>
  <c r="R27" i="19"/>
  <c r="L27" i="19"/>
  <c r="E27" i="19"/>
  <c r="Y26" i="19"/>
  <c r="R26" i="19"/>
  <c r="L26" i="19"/>
  <c r="E26" i="19"/>
  <c r="Y25" i="19"/>
  <c r="R25" i="19"/>
  <c r="L25" i="19"/>
  <c r="E25" i="19"/>
  <c r="Y24" i="19"/>
  <c r="R24" i="19"/>
  <c r="L24" i="19"/>
  <c r="E24" i="19"/>
  <c r="Y23" i="19"/>
  <c r="R23" i="19"/>
  <c r="L23" i="19"/>
  <c r="E23" i="19"/>
  <c r="Y22" i="19"/>
  <c r="R22" i="19"/>
  <c r="L22" i="19"/>
  <c r="E22" i="19"/>
  <c r="Y17" i="19"/>
  <c r="R17" i="19"/>
  <c r="L17" i="19"/>
  <c r="E17" i="19"/>
  <c r="Y16" i="19"/>
  <c r="R16" i="19"/>
  <c r="L16" i="19"/>
  <c r="E16" i="19"/>
  <c r="Y15" i="19"/>
  <c r="R15" i="19"/>
  <c r="L15" i="19"/>
  <c r="E15" i="19"/>
  <c r="Y14" i="19"/>
  <c r="R14" i="19"/>
  <c r="L14" i="19"/>
  <c r="E14" i="19"/>
  <c r="Y13" i="19"/>
  <c r="R13" i="19"/>
  <c r="L13" i="19"/>
  <c r="E13" i="19"/>
  <c r="Y12" i="19"/>
  <c r="R12" i="19"/>
  <c r="L12" i="19"/>
  <c r="E12" i="19"/>
  <c r="Y11" i="19"/>
  <c r="R11" i="19"/>
  <c r="L11" i="19"/>
  <c r="E11" i="19"/>
  <c r="Y10" i="19"/>
  <c r="R10" i="19"/>
  <c r="L10" i="19"/>
  <c r="E10" i="19"/>
  <c r="Y9" i="19"/>
  <c r="R9" i="19"/>
  <c r="L9" i="19"/>
  <c r="E9" i="19"/>
  <c r="Y8" i="19"/>
  <c r="R8" i="19"/>
  <c r="R18" i="19" s="1"/>
  <c r="L8" i="19"/>
  <c r="E8" i="19"/>
  <c r="E18" i="19" s="1"/>
  <c r="Y63" i="18"/>
  <c r="R63" i="18"/>
  <c r="L63" i="18"/>
  <c r="E63" i="18"/>
  <c r="Y62" i="18"/>
  <c r="R62" i="18"/>
  <c r="L62" i="18"/>
  <c r="E62" i="18"/>
  <c r="Y61" i="18"/>
  <c r="R61" i="18"/>
  <c r="L61" i="18"/>
  <c r="E61" i="18"/>
  <c r="Y60" i="18"/>
  <c r="R60" i="18"/>
  <c r="L60" i="18"/>
  <c r="E60" i="18"/>
  <c r="Y59" i="18"/>
  <c r="R59" i="18"/>
  <c r="L59" i="18"/>
  <c r="E59" i="18"/>
  <c r="Y58" i="18"/>
  <c r="R58" i="18"/>
  <c r="L58" i="18"/>
  <c r="E58" i="18"/>
  <c r="Y57" i="18"/>
  <c r="R57" i="18"/>
  <c r="L57" i="18"/>
  <c r="E57" i="18"/>
  <c r="Y56" i="18"/>
  <c r="R56" i="18"/>
  <c r="L56" i="18"/>
  <c r="E56" i="18"/>
  <c r="Y55" i="18"/>
  <c r="R55" i="18"/>
  <c r="L55" i="18"/>
  <c r="E55" i="18"/>
  <c r="Y54" i="18"/>
  <c r="R54" i="18"/>
  <c r="L54" i="18"/>
  <c r="E54" i="18"/>
  <c r="Y49" i="18"/>
  <c r="R49" i="18"/>
  <c r="L49" i="18"/>
  <c r="E49" i="18"/>
  <c r="Y48" i="18"/>
  <c r="R48" i="18"/>
  <c r="L48" i="18"/>
  <c r="E48" i="18"/>
  <c r="Y47" i="18"/>
  <c r="R47" i="18"/>
  <c r="L47" i="18"/>
  <c r="E47" i="18"/>
  <c r="Y46" i="18"/>
  <c r="R46" i="18"/>
  <c r="L46" i="18"/>
  <c r="E46" i="18"/>
  <c r="Y45" i="18"/>
  <c r="R45" i="18"/>
  <c r="L45" i="18"/>
  <c r="E45" i="18"/>
  <c r="Y44" i="18"/>
  <c r="R44" i="18"/>
  <c r="L44" i="18"/>
  <c r="E44" i="18"/>
  <c r="Y43" i="18"/>
  <c r="R43" i="18"/>
  <c r="L43" i="18"/>
  <c r="E43" i="18"/>
  <c r="Y42" i="18"/>
  <c r="R42" i="18"/>
  <c r="L42" i="18"/>
  <c r="E42" i="18"/>
  <c r="Y41" i="18"/>
  <c r="R41" i="18"/>
  <c r="L41" i="18"/>
  <c r="E41" i="18"/>
  <c r="Y40" i="18"/>
  <c r="R40" i="18"/>
  <c r="R50" i="18" s="1"/>
  <c r="L40" i="18"/>
  <c r="E40" i="18"/>
  <c r="E50" i="18" s="1"/>
  <c r="Y31" i="18"/>
  <c r="R31" i="18"/>
  <c r="L31" i="18"/>
  <c r="E31" i="18"/>
  <c r="Y30" i="18"/>
  <c r="R30" i="18"/>
  <c r="L30" i="18"/>
  <c r="E30" i="18"/>
  <c r="Y29" i="18"/>
  <c r="R29" i="18"/>
  <c r="L29" i="18"/>
  <c r="E29" i="18"/>
  <c r="Y28" i="18"/>
  <c r="R28" i="18"/>
  <c r="L28" i="18"/>
  <c r="E28" i="18"/>
  <c r="Y27" i="18"/>
  <c r="R27" i="18"/>
  <c r="L27" i="18"/>
  <c r="E27" i="18"/>
  <c r="Y26" i="18"/>
  <c r="R26" i="18"/>
  <c r="L26" i="18"/>
  <c r="E26" i="18"/>
  <c r="Y25" i="18"/>
  <c r="R25" i="18"/>
  <c r="L25" i="18"/>
  <c r="E25" i="18"/>
  <c r="Y24" i="18"/>
  <c r="R24" i="18"/>
  <c r="L24" i="18"/>
  <c r="E24" i="18"/>
  <c r="Y23" i="18"/>
  <c r="R23" i="18"/>
  <c r="L23" i="18"/>
  <c r="E23" i="18"/>
  <c r="Y22" i="18"/>
  <c r="R22" i="18"/>
  <c r="L22" i="18"/>
  <c r="E22" i="18"/>
  <c r="Y17" i="18"/>
  <c r="R17" i="18"/>
  <c r="L17" i="18"/>
  <c r="E17" i="18"/>
  <c r="Y16" i="18"/>
  <c r="R16" i="18"/>
  <c r="L16" i="18"/>
  <c r="E16" i="18"/>
  <c r="Y15" i="18"/>
  <c r="R15" i="18"/>
  <c r="L15" i="18"/>
  <c r="E15" i="18"/>
  <c r="Y14" i="18"/>
  <c r="R14" i="18"/>
  <c r="L14" i="18"/>
  <c r="E14" i="18"/>
  <c r="Y13" i="18"/>
  <c r="R13" i="18"/>
  <c r="L13" i="18"/>
  <c r="E13" i="18"/>
  <c r="Y12" i="18"/>
  <c r="R12" i="18"/>
  <c r="L12" i="18"/>
  <c r="E12" i="18"/>
  <c r="Y11" i="18"/>
  <c r="R11" i="18"/>
  <c r="L11" i="18"/>
  <c r="E11" i="18"/>
  <c r="Y10" i="18"/>
  <c r="R10" i="18"/>
  <c r="L10" i="18"/>
  <c r="E10" i="18"/>
  <c r="Y9" i="18"/>
  <c r="R9" i="18"/>
  <c r="L9" i="18"/>
  <c r="E9" i="18"/>
  <c r="Y8" i="18"/>
  <c r="Y18" i="18" s="1"/>
  <c r="R8" i="18"/>
  <c r="R18" i="18" s="1"/>
  <c r="L8" i="18"/>
  <c r="E8" i="18"/>
  <c r="E18" i="18" s="1"/>
  <c r="Y63" i="16"/>
  <c r="R63" i="16"/>
  <c r="L63" i="16"/>
  <c r="E63" i="16"/>
  <c r="Y62" i="16"/>
  <c r="R62" i="16"/>
  <c r="L62" i="16"/>
  <c r="E62" i="16"/>
  <c r="Y61" i="16"/>
  <c r="R61" i="16"/>
  <c r="L61" i="16"/>
  <c r="E61" i="16"/>
  <c r="Y60" i="16"/>
  <c r="R60" i="16"/>
  <c r="L60" i="16"/>
  <c r="E60" i="16"/>
  <c r="Y59" i="16"/>
  <c r="R59" i="16"/>
  <c r="L59" i="16"/>
  <c r="E59" i="16"/>
  <c r="Y58" i="16"/>
  <c r="R58" i="16"/>
  <c r="L58" i="16"/>
  <c r="E58" i="16"/>
  <c r="Y57" i="16"/>
  <c r="R57" i="16"/>
  <c r="L57" i="16"/>
  <c r="E57" i="16"/>
  <c r="Y56" i="16"/>
  <c r="R56" i="16"/>
  <c r="L56" i="16"/>
  <c r="E56" i="16"/>
  <c r="Y55" i="16"/>
  <c r="R55" i="16"/>
  <c r="L55" i="16"/>
  <c r="E55" i="16"/>
  <c r="Y54" i="16"/>
  <c r="R54" i="16"/>
  <c r="L54" i="16"/>
  <c r="E54" i="16"/>
  <c r="Y49" i="16"/>
  <c r="R49" i="16"/>
  <c r="L49" i="16"/>
  <c r="E49" i="16"/>
  <c r="Y48" i="16"/>
  <c r="R48" i="16"/>
  <c r="L48" i="16"/>
  <c r="E48" i="16"/>
  <c r="Y47" i="16"/>
  <c r="R47" i="16"/>
  <c r="L47" i="16"/>
  <c r="E47" i="16"/>
  <c r="Y46" i="16"/>
  <c r="R46" i="16"/>
  <c r="L46" i="16"/>
  <c r="E46" i="16"/>
  <c r="Y45" i="16"/>
  <c r="R45" i="16"/>
  <c r="L45" i="16"/>
  <c r="E45" i="16"/>
  <c r="Y44" i="16"/>
  <c r="R44" i="16"/>
  <c r="L44" i="16"/>
  <c r="E44" i="16"/>
  <c r="Y43" i="16"/>
  <c r="R43" i="16"/>
  <c r="L43" i="16"/>
  <c r="E43" i="16"/>
  <c r="Y42" i="16"/>
  <c r="R42" i="16"/>
  <c r="L42" i="16"/>
  <c r="E42" i="16"/>
  <c r="Y41" i="16"/>
  <c r="R41" i="16"/>
  <c r="L41" i="16"/>
  <c r="E41" i="16"/>
  <c r="Y40" i="16"/>
  <c r="R40" i="16"/>
  <c r="R50" i="16" s="1"/>
  <c r="L40" i="16"/>
  <c r="E40" i="16"/>
  <c r="E50" i="16" s="1"/>
  <c r="Y31" i="16"/>
  <c r="R31" i="16"/>
  <c r="L31" i="16"/>
  <c r="E31" i="16"/>
  <c r="Y30" i="16"/>
  <c r="R30" i="16"/>
  <c r="L30" i="16"/>
  <c r="E30" i="16"/>
  <c r="Y29" i="16"/>
  <c r="R29" i="16"/>
  <c r="L29" i="16"/>
  <c r="E29" i="16"/>
  <c r="Y28" i="16"/>
  <c r="R28" i="16"/>
  <c r="L28" i="16"/>
  <c r="E28" i="16"/>
  <c r="Y27" i="16"/>
  <c r="R27" i="16"/>
  <c r="L27" i="16"/>
  <c r="E27" i="16"/>
  <c r="Y26" i="16"/>
  <c r="R26" i="16"/>
  <c r="L26" i="16"/>
  <c r="E26" i="16"/>
  <c r="Y25" i="16"/>
  <c r="R25" i="16"/>
  <c r="L25" i="16"/>
  <c r="E25" i="16"/>
  <c r="Y24" i="16"/>
  <c r="R24" i="16"/>
  <c r="L24" i="16"/>
  <c r="E24" i="16"/>
  <c r="Y23" i="16"/>
  <c r="R23" i="16"/>
  <c r="L23" i="16"/>
  <c r="E23" i="16"/>
  <c r="Y22" i="16"/>
  <c r="R22" i="16"/>
  <c r="L22" i="16"/>
  <c r="E22" i="16"/>
  <c r="Y17" i="16"/>
  <c r="R17" i="16"/>
  <c r="L17" i="16"/>
  <c r="E17" i="16"/>
  <c r="Y16" i="16"/>
  <c r="R16" i="16"/>
  <c r="L16" i="16"/>
  <c r="E16" i="16"/>
  <c r="Y15" i="16"/>
  <c r="R15" i="16"/>
  <c r="L15" i="16"/>
  <c r="E15" i="16"/>
  <c r="Y14" i="16"/>
  <c r="R14" i="16"/>
  <c r="L14" i="16"/>
  <c r="E14" i="16"/>
  <c r="Y13" i="16"/>
  <c r="R13" i="16"/>
  <c r="L13" i="16"/>
  <c r="E13" i="16"/>
  <c r="Y12" i="16"/>
  <c r="R12" i="16"/>
  <c r="L12" i="16"/>
  <c r="E12" i="16"/>
  <c r="Y11" i="16"/>
  <c r="R11" i="16"/>
  <c r="L11" i="16"/>
  <c r="E11" i="16"/>
  <c r="Y10" i="16"/>
  <c r="R10" i="16"/>
  <c r="L10" i="16"/>
  <c r="E10" i="16"/>
  <c r="Y9" i="16"/>
  <c r="R9" i="16"/>
  <c r="L9" i="16"/>
  <c r="E9" i="16"/>
  <c r="Y8" i="16"/>
  <c r="Y18" i="16" s="1"/>
  <c r="R8" i="16"/>
  <c r="L8" i="16"/>
  <c r="E8" i="16"/>
  <c r="R32" i="18" l="1"/>
  <c r="Y50" i="21"/>
  <c r="Y32" i="21"/>
  <c r="E32" i="21"/>
  <c r="R32" i="19"/>
  <c r="R64" i="17"/>
  <c r="R32" i="17"/>
  <c r="Y50" i="16"/>
  <c r="Y32" i="16"/>
  <c r="Y32" i="19"/>
  <c r="Y32" i="18"/>
  <c r="Y50" i="19"/>
  <c r="Y18" i="19"/>
  <c r="Y18" i="20"/>
  <c r="Y18" i="21"/>
  <c r="Y64" i="20"/>
  <c r="Y32" i="20"/>
  <c r="Y32" i="17"/>
  <c r="Y64" i="16"/>
  <c r="R64" i="21"/>
  <c r="R64" i="20"/>
  <c r="E64" i="20"/>
  <c r="R32" i="21"/>
  <c r="R64" i="19"/>
  <c r="E64" i="19"/>
  <c r="E32" i="20"/>
  <c r="E64" i="18"/>
  <c r="E64" i="17"/>
  <c r="E64" i="16"/>
  <c r="R32" i="16"/>
  <c r="E32" i="16"/>
  <c r="L18" i="18"/>
  <c r="L50" i="16"/>
  <c r="L64" i="16"/>
  <c r="L32" i="18"/>
  <c r="L50" i="18"/>
  <c r="L18" i="19"/>
  <c r="L32" i="19"/>
  <c r="L50" i="19"/>
  <c r="L64" i="19"/>
  <c r="L18" i="20"/>
  <c r="L32" i="20"/>
  <c r="L50" i="20"/>
  <c r="L64" i="20"/>
  <c r="L18" i="21"/>
  <c r="L32" i="21"/>
  <c r="L50" i="21"/>
  <c r="L64" i="21"/>
  <c r="L18" i="17"/>
  <c r="L32" i="17"/>
  <c r="L50" i="17"/>
  <c r="L64" i="17"/>
  <c r="L32" i="16"/>
  <c r="R64" i="16"/>
  <c r="L64" i="18"/>
  <c r="Y64" i="21"/>
  <c r="E64" i="21"/>
  <c r="Y50" i="20"/>
  <c r="Y64" i="19"/>
  <c r="R50" i="19"/>
  <c r="E32" i="19"/>
  <c r="Y64" i="18"/>
  <c r="R64" i="18"/>
  <c r="Y50" i="18"/>
  <c r="E32" i="18"/>
  <c r="Y64" i="17"/>
  <c r="Y50" i="17"/>
  <c r="E32" i="17"/>
  <c r="E50" i="21"/>
  <c r="R18" i="16"/>
  <c r="L18" i="16"/>
  <c r="E18" i="16"/>
  <c r="Y63" i="14"/>
  <c r="R63" i="14"/>
  <c r="L63" i="14"/>
  <c r="E63" i="14"/>
  <c r="Y62" i="14"/>
  <c r="R62" i="14"/>
  <c r="L62" i="14"/>
  <c r="E62" i="14"/>
  <c r="Y61" i="14"/>
  <c r="R61" i="14"/>
  <c r="L61" i="14"/>
  <c r="E61" i="14"/>
  <c r="Y60" i="14"/>
  <c r="R60" i="14"/>
  <c r="L60" i="14"/>
  <c r="E60" i="14"/>
  <c r="Y59" i="14"/>
  <c r="R59" i="14"/>
  <c r="L59" i="14"/>
  <c r="E59" i="14"/>
  <c r="Y58" i="14"/>
  <c r="R58" i="14"/>
  <c r="L58" i="14"/>
  <c r="E58" i="14"/>
  <c r="Y57" i="14"/>
  <c r="R57" i="14"/>
  <c r="L57" i="14"/>
  <c r="E57" i="14"/>
  <c r="Y56" i="14"/>
  <c r="R56" i="14"/>
  <c r="L56" i="14"/>
  <c r="E56" i="14"/>
  <c r="Y55" i="14"/>
  <c r="R55" i="14"/>
  <c r="L55" i="14"/>
  <c r="E55" i="14"/>
  <c r="Y54" i="14"/>
  <c r="R54" i="14"/>
  <c r="L54" i="14"/>
  <c r="E54" i="14"/>
  <c r="Y49" i="14"/>
  <c r="R49" i="14"/>
  <c r="L49" i="14"/>
  <c r="E49" i="14"/>
  <c r="Y48" i="14"/>
  <c r="R48" i="14"/>
  <c r="L48" i="14"/>
  <c r="E48" i="14"/>
  <c r="Y47" i="14"/>
  <c r="R47" i="14"/>
  <c r="L47" i="14"/>
  <c r="E47" i="14"/>
  <c r="Y46" i="14"/>
  <c r="R46" i="14"/>
  <c r="L46" i="14"/>
  <c r="E46" i="14"/>
  <c r="Y45" i="14"/>
  <c r="R45" i="14"/>
  <c r="L45" i="14"/>
  <c r="E45" i="14"/>
  <c r="Y44" i="14"/>
  <c r="R44" i="14"/>
  <c r="L44" i="14"/>
  <c r="E44" i="14"/>
  <c r="Y43" i="14"/>
  <c r="R43" i="14"/>
  <c r="L43" i="14"/>
  <c r="E43" i="14"/>
  <c r="Y42" i="14"/>
  <c r="R42" i="14"/>
  <c r="L42" i="14"/>
  <c r="E42" i="14"/>
  <c r="Y41" i="14"/>
  <c r="R41" i="14"/>
  <c r="L41" i="14"/>
  <c r="E41" i="14"/>
  <c r="Y40" i="14"/>
  <c r="R40" i="14"/>
  <c r="L40" i="14"/>
  <c r="E40" i="14"/>
  <c r="Y31" i="14"/>
  <c r="R31" i="14"/>
  <c r="L31" i="14"/>
  <c r="E31" i="14"/>
  <c r="Y30" i="14"/>
  <c r="R30" i="14"/>
  <c r="L30" i="14"/>
  <c r="E30" i="14"/>
  <c r="Y29" i="14"/>
  <c r="R29" i="14"/>
  <c r="L29" i="14"/>
  <c r="E29" i="14"/>
  <c r="Y28" i="14"/>
  <c r="R28" i="14"/>
  <c r="L28" i="14"/>
  <c r="E28" i="14"/>
  <c r="Y27" i="14"/>
  <c r="R27" i="14"/>
  <c r="L27" i="14"/>
  <c r="E27" i="14"/>
  <c r="Y26" i="14"/>
  <c r="R26" i="14"/>
  <c r="L26" i="14"/>
  <c r="E26" i="14"/>
  <c r="Y25" i="14"/>
  <c r="R25" i="14"/>
  <c r="L25" i="14"/>
  <c r="E25" i="14"/>
  <c r="Y24" i="14"/>
  <c r="R24" i="14"/>
  <c r="L24" i="14"/>
  <c r="E24" i="14"/>
  <c r="Y23" i="14"/>
  <c r="R23" i="14"/>
  <c r="L23" i="14"/>
  <c r="E23" i="14"/>
  <c r="Y22" i="14"/>
  <c r="R22" i="14"/>
  <c r="L22" i="14"/>
  <c r="E22" i="14"/>
  <c r="Y17" i="14"/>
  <c r="R17" i="14"/>
  <c r="L17" i="14"/>
  <c r="E17" i="14"/>
  <c r="Y16" i="14"/>
  <c r="R16" i="14"/>
  <c r="L16" i="14"/>
  <c r="E16" i="14"/>
  <c r="Y15" i="14"/>
  <c r="R15" i="14"/>
  <c r="L15" i="14"/>
  <c r="E15" i="14"/>
  <c r="Y14" i="14"/>
  <c r="R14" i="14"/>
  <c r="L14" i="14"/>
  <c r="E14" i="14"/>
  <c r="Y13" i="14"/>
  <c r="R13" i="14"/>
  <c r="L13" i="14"/>
  <c r="E13" i="14"/>
  <c r="Y12" i="14"/>
  <c r="R12" i="14"/>
  <c r="L12" i="14"/>
  <c r="E12" i="14"/>
  <c r="Y11" i="14"/>
  <c r="R11" i="14"/>
  <c r="L11" i="14"/>
  <c r="E11" i="14"/>
  <c r="Y10" i="14"/>
  <c r="R10" i="14"/>
  <c r="L10" i="14"/>
  <c r="E10" i="14"/>
  <c r="Y9" i="14"/>
  <c r="R9" i="14"/>
  <c r="L9" i="14"/>
  <c r="E9" i="14"/>
  <c r="Y8" i="14"/>
  <c r="R8" i="14"/>
  <c r="L8" i="14"/>
  <c r="E8" i="14"/>
  <c r="Y34" i="18" l="1"/>
  <c r="F22" i="9" s="1"/>
  <c r="Y34" i="17"/>
  <c r="E22" i="9" s="1"/>
  <c r="L34" i="19"/>
  <c r="G18" i="9" s="1"/>
  <c r="Y66" i="21"/>
  <c r="I23" i="9" s="1"/>
  <c r="Y34" i="21"/>
  <c r="I22" i="9" s="1"/>
  <c r="Y34" i="19"/>
  <c r="G22" i="9" s="1"/>
  <c r="Y66" i="16"/>
  <c r="D23" i="9" s="1"/>
  <c r="Y34" i="16"/>
  <c r="D22" i="9" s="1"/>
  <c r="E64" i="14"/>
  <c r="L34" i="21"/>
  <c r="I18" i="9" s="1"/>
  <c r="Y66" i="20"/>
  <c r="H23" i="9" s="1"/>
  <c r="Y34" i="20"/>
  <c r="H22" i="9" s="1"/>
  <c r="L34" i="20"/>
  <c r="H18" i="9" s="1"/>
  <c r="L66" i="20"/>
  <c r="H19" i="9" s="1"/>
  <c r="Y66" i="19"/>
  <c r="G23" i="9" s="1"/>
  <c r="L66" i="19"/>
  <c r="G19" i="9" s="1"/>
  <c r="L66" i="18"/>
  <c r="F19" i="9" s="1"/>
  <c r="L34" i="18"/>
  <c r="F18" i="9" s="1"/>
  <c r="L66" i="17"/>
  <c r="E19" i="9" s="1"/>
  <c r="L34" i="16"/>
  <c r="D18" i="9" s="1"/>
  <c r="L66" i="16"/>
  <c r="D19" i="9" s="1"/>
  <c r="L64" i="14"/>
  <c r="R64" i="14"/>
  <c r="L34" i="17"/>
  <c r="E18" i="9" s="1"/>
  <c r="Y64" i="14"/>
  <c r="L66" i="21"/>
  <c r="I19" i="9" s="1"/>
  <c r="Y66" i="18"/>
  <c r="F23" i="9" s="1"/>
  <c r="Y66" i="17"/>
  <c r="E23" i="9" s="1"/>
  <c r="Y50" i="14"/>
  <c r="R50" i="14"/>
  <c r="L50" i="14"/>
  <c r="E50" i="14"/>
  <c r="Y32" i="14"/>
  <c r="E32" i="14"/>
  <c r="E18" i="14"/>
  <c r="Y18" i="14"/>
  <c r="R18" i="14"/>
  <c r="R32" i="14"/>
  <c r="L32" i="14"/>
  <c r="L18" i="14"/>
  <c r="I14" i="9"/>
  <c r="I13" i="9"/>
  <c r="I10" i="9"/>
  <c r="I9" i="9"/>
  <c r="H14" i="9"/>
  <c r="H13" i="9"/>
  <c r="H10" i="9"/>
  <c r="H9" i="9"/>
  <c r="H8" i="9"/>
  <c r="G8" i="9"/>
  <c r="Y66" i="14" l="1"/>
  <c r="C23" i="9" s="1"/>
  <c r="L66" i="14"/>
  <c r="C19" i="9" s="1"/>
  <c r="L34" i="14"/>
  <c r="C18" i="9" s="1"/>
  <c r="Y34" i="14"/>
  <c r="C22" i="9" s="1"/>
  <c r="E168" i="7"/>
  <c r="F168" i="7" s="1"/>
  <c r="E167" i="7"/>
  <c r="F167" i="7" s="1"/>
  <c r="E166" i="7"/>
  <c r="F166" i="7" s="1"/>
  <c r="E165" i="7"/>
  <c r="F165" i="7" s="1"/>
  <c r="E163" i="7"/>
  <c r="F163" i="7" s="1"/>
  <c r="E162" i="7"/>
  <c r="F162" i="7" s="1"/>
  <c r="E161" i="7"/>
  <c r="F161" i="7" s="1"/>
  <c r="E160" i="7"/>
  <c r="F160" i="7" s="1"/>
  <c r="E159" i="7"/>
  <c r="F159" i="7" s="1"/>
  <c r="E157" i="7"/>
  <c r="F157" i="7" s="1"/>
  <c r="E156" i="7"/>
  <c r="F156" i="7" s="1"/>
  <c r="E155" i="7"/>
  <c r="F155" i="7" s="1"/>
  <c r="E154" i="7"/>
  <c r="F154" i="7" s="1"/>
  <c r="E152" i="7"/>
  <c r="F152" i="7" s="1"/>
  <c r="E151" i="7"/>
  <c r="F151" i="7" s="1"/>
  <c r="E150" i="7"/>
  <c r="F150" i="7" s="1"/>
  <c r="E144" i="7"/>
  <c r="E143" i="7"/>
  <c r="E142" i="7"/>
  <c r="E141" i="7"/>
  <c r="E139" i="7"/>
  <c r="E138" i="7"/>
  <c r="E137" i="7"/>
  <c r="E136" i="7"/>
  <c r="E135" i="7"/>
  <c r="E133" i="7"/>
  <c r="E132" i="7"/>
  <c r="E131" i="7"/>
  <c r="E130" i="7"/>
  <c r="E128" i="7"/>
  <c r="E127" i="7"/>
  <c r="E126" i="7"/>
  <c r="F144" i="7"/>
  <c r="F143" i="7"/>
  <c r="F142" i="7"/>
  <c r="F141" i="7"/>
  <c r="F139" i="7"/>
  <c r="F138" i="7"/>
  <c r="F137" i="7"/>
  <c r="F136" i="7"/>
  <c r="F135" i="7"/>
  <c r="F133" i="7"/>
  <c r="F132" i="7"/>
  <c r="F131" i="7"/>
  <c r="F130" i="7"/>
  <c r="F128" i="7"/>
  <c r="F127" i="7"/>
  <c r="F126" i="7"/>
  <c r="F146" i="7" l="1"/>
  <c r="H27" i="9" s="1"/>
  <c r="F147" i="7"/>
  <c r="H28" i="9" s="1"/>
  <c r="F170" i="7"/>
  <c r="I27" i="9" s="1"/>
  <c r="F148" i="7"/>
  <c r="H32" i="9" s="1"/>
  <c r="F145" i="7"/>
  <c r="H26" i="9" s="1"/>
  <c r="F171" i="7"/>
  <c r="I28" i="9" s="1"/>
  <c r="F169" i="7"/>
  <c r="I26" i="9" s="1"/>
  <c r="F172" i="7"/>
  <c r="I32" i="9" s="1"/>
  <c r="G45" i="1"/>
  <c r="G46" i="1" l="1"/>
  <c r="I8" i="9"/>
  <c r="E120" i="7"/>
  <c r="F120" i="7" s="1"/>
  <c r="E119" i="7"/>
  <c r="F119" i="7" s="1"/>
  <c r="E118" i="7"/>
  <c r="F118" i="7" s="1"/>
  <c r="E117" i="7"/>
  <c r="F117" i="7" s="1"/>
  <c r="E115" i="7"/>
  <c r="F115" i="7" s="1"/>
  <c r="E114" i="7"/>
  <c r="F114" i="7" s="1"/>
  <c r="E113" i="7"/>
  <c r="F113" i="7" s="1"/>
  <c r="E112" i="7"/>
  <c r="F112" i="7" s="1"/>
  <c r="E111" i="7"/>
  <c r="F111" i="7" s="1"/>
  <c r="E109" i="7"/>
  <c r="F109" i="7" s="1"/>
  <c r="E108" i="7"/>
  <c r="F108" i="7" s="1"/>
  <c r="E107" i="7"/>
  <c r="F107" i="7" s="1"/>
  <c r="E106" i="7"/>
  <c r="F106" i="7" s="1"/>
  <c r="E104" i="7"/>
  <c r="F104" i="7" s="1"/>
  <c r="E103" i="7"/>
  <c r="F103" i="7" s="1"/>
  <c r="E102" i="7"/>
  <c r="F102" i="7" s="1"/>
  <c r="E96" i="7"/>
  <c r="F96" i="7" s="1"/>
  <c r="E95" i="7"/>
  <c r="F95" i="7" s="1"/>
  <c r="E94" i="7"/>
  <c r="F94" i="7" s="1"/>
  <c r="E93" i="7"/>
  <c r="F93" i="7" s="1"/>
  <c r="E91" i="7"/>
  <c r="F91" i="7" s="1"/>
  <c r="E90" i="7"/>
  <c r="F90" i="7" s="1"/>
  <c r="E89" i="7"/>
  <c r="F89" i="7" s="1"/>
  <c r="E88" i="7"/>
  <c r="F88" i="7" s="1"/>
  <c r="E87" i="7"/>
  <c r="F87" i="7" s="1"/>
  <c r="E85" i="7"/>
  <c r="F85" i="7" s="1"/>
  <c r="E84" i="7"/>
  <c r="F84" i="7" s="1"/>
  <c r="E83" i="7"/>
  <c r="F83" i="7" s="1"/>
  <c r="E82" i="7"/>
  <c r="F82" i="7" s="1"/>
  <c r="E80" i="7"/>
  <c r="F80" i="7" s="1"/>
  <c r="E79" i="7"/>
  <c r="F79" i="7" s="1"/>
  <c r="E78" i="7"/>
  <c r="F78" i="7" s="1"/>
  <c r="E72" i="7"/>
  <c r="F72" i="7" s="1"/>
  <c r="E71" i="7"/>
  <c r="F71" i="7" s="1"/>
  <c r="E70" i="7"/>
  <c r="F70" i="7" s="1"/>
  <c r="E69" i="7"/>
  <c r="F69" i="7" s="1"/>
  <c r="E67" i="7"/>
  <c r="F67" i="7" s="1"/>
  <c r="E66" i="7"/>
  <c r="F66" i="7" s="1"/>
  <c r="E65" i="7"/>
  <c r="F65" i="7" s="1"/>
  <c r="E64" i="7"/>
  <c r="F64" i="7" s="1"/>
  <c r="E63" i="7"/>
  <c r="F63" i="7" s="1"/>
  <c r="E61" i="7"/>
  <c r="F61" i="7" s="1"/>
  <c r="E60" i="7"/>
  <c r="F60" i="7" s="1"/>
  <c r="E59" i="7"/>
  <c r="F59" i="7" s="1"/>
  <c r="E58" i="7"/>
  <c r="F58" i="7" s="1"/>
  <c r="E56" i="7"/>
  <c r="F56" i="7" s="1"/>
  <c r="E55" i="7"/>
  <c r="F55" i="7" s="1"/>
  <c r="E54" i="7"/>
  <c r="F54" i="7" s="1"/>
  <c r="E48" i="7"/>
  <c r="F48" i="7" s="1"/>
  <c r="E47" i="7"/>
  <c r="F47" i="7" s="1"/>
  <c r="E46" i="7"/>
  <c r="F46" i="7" s="1"/>
  <c r="E45" i="7"/>
  <c r="F45" i="7" s="1"/>
  <c r="E43" i="7"/>
  <c r="F43" i="7" s="1"/>
  <c r="E42" i="7"/>
  <c r="F42" i="7" s="1"/>
  <c r="E41" i="7"/>
  <c r="F41" i="7" s="1"/>
  <c r="E40" i="7"/>
  <c r="F40" i="7" s="1"/>
  <c r="E39" i="7"/>
  <c r="F39" i="7" s="1"/>
  <c r="E37" i="7"/>
  <c r="F37" i="7" s="1"/>
  <c r="E36" i="7"/>
  <c r="F36" i="7" s="1"/>
  <c r="E35" i="7"/>
  <c r="F35" i="7" s="1"/>
  <c r="E34" i="7"/>
  <c r="F34" i="7" s="1"/>
  <c r="E32" i="7"/>
  <c r="F32" i="7" s="1"/>
  <c r="E31" i="7"/>
  <c r="F31" i="7" s="1"/>
  <c r="E30" i="7"/>
  <c r="F30" i="7" s="1"/>
  <c r="E24" i="7"/>
  <c r="F24" i="7" s="1"/>
  <c r="E23" i="7"/>
  <c r="F23" i="7" s="1"/>
  <c r="E22" i="7"/>
  <c r="F22" i="7" s="1"/>
  <c r="E21" i="7"/>
  <c r="F21" i="7" s="1"/>
  <c r="E19" i="7"/>
  <c r="F19" i="7" s="1"/>
  <c r="E18" i="7"/>
  <c r="F18" i="7" s="1"/>
  <c r="E17" i="7"/>
  <c r="F17" i="7" s="1"/>
  <c r="E16" i="7"/>
  <c r="F16" i="7" s="1"/>
  <c r="E15" i="7"/>
  <c r="F15" i="7" s="1"/>
  <c r="E13" i="7"/>
  <c r="F13" i="7" s="1"/>
  <c r="E12" i="7"/>
  <c r="F12" i="7" s="1"/>
  <c r="E11" i="7"/>
  <c r="F11" i="7" s="1"/>
  <c r="E10" i="7"/>
  <c r="F10" i="7" s="1"/>
  <c r="E8" i="7"/>
  <c r="F8" i="7" s="1"/>
  <c r="E7" i="7"/>
  <c r="F7" i="7" s="1"/>
  <c r="E6" i="7"/>
  <c r="F6" i="7" s="1"/>
  <c r="G14" i="9"/>
  <c r="G13" i="9"/>
  <c r="G10" i="9"/>
  <c r="F13" i="9"/>
  <c r="F10" i="9"/>
  <c r="F9" i="9"/>
  <c r="F8" i="9"/>
  <c r="E14" i="9"/>
  <c r="E10" i="9"/>
  <c r="E9" i="9"/>
  <c r="E8" i="9"/>
  <c r="D13" i="9"/>
  <c r="D10" i="9"/>
  <c r="D9" i="9"/>
  <c r="D8" i="9"/>
  <c r="C14" i="9"/>
  <c r="C10" i="9"/>
  <c r="C9" i="9"/>
  <c r="J10" i="9" l="1"/>
  <c r="G11" i="1"/>
  <c r="G18" i="1"/>
  <c r="G25" i="1"/>
  <c r="G38" i="1"/>
  <c r="G39" i="1"/>
  <c r="C13" i="9"/>
  <c r="D14" i="9"/>
  <c r="E13" i="9"/>
  <c r="F14" i="9"/>
  <c r="G9" i="9"/>
  <c r="J9" i="9" s="1"/>
  <c r="F121" i="7"/>
  <c r="G26" i="9" s="1"/>
  <c r="F124" i="7"/>
  <c r="G32" i="9" s="1"/>
  <c r="F122" i="7"/>
  <c r="G27" i="9" s="1"/>
  <c r="F123" i="7"/>
  <c r="G28" i="9" s="1"/>
  <c r="F98" i="7"/>
  <c r="F27" i="9" s="1"/>
  <c r="F99" i="7"/>
  <c r="F28" i="9" s="1"/>
  <c r="F97" i="7"/>
  <c r="F26" i="9" s="1"/>
  <c r="F100" i="7"/>
  <c r="F32" i="9" s="1"/>
  <c r="F73" i="7"/>
  <c r="E26" i="9" s="1"/>
  <c r="F75" i="7"/>
  <c r="E28" i="9" s="1"/>
  <c r="F76" i="7"/>
  <c r="E32" i="9" s="1"/>
  <c r="F74" i="7"/>
  <c r="E27" i="9" s="1"/>
  <c r="F49" i="7"/>
  <c r="D26" i="9" s="1"/>
  <c r="F51" i="7"/>
  <c r="D28" i="9" s="1"/>
  <c r="F52" i="7"/>
  <c r="D32" i="9" s="1"/>
  <c r="F50" i="7"/>
  <c r="D27" i="9" s="1"/>
  <c r="F25" i="7"/>
  <c r="C26" i="9" s="1"/>
  <c r="F28" i="7"/>
  <c r="C32" i="9" s="1"/>
  <c r="F26" i="7"/>
  <c r="C27" i="9" s="1"/>
  <c r="F27" i="7"/>
  <c r="C28" i="9" s="1"/>
  <c r="G17" i="1"/>
  <c r="J28" i="9" l="1"/>
  <c r="J27" i="9"/>
  <c r="J26" i="9"/>
  <c r="J32" i="9"/>
  <c r="J14" i="9"/>
  <c r="J13" i="9"/>
  <c r="G53" i="1"/>
  <c r="G10" i="1"/>
  <c r="C8" i="9"/>
  <c r="J8" i="9" s="1"/>
  <c r="J23" i="9"/>
  <c r="J19" i="9"/>
  <c r="J22" i="9"/>
  <c r="J18" i="9"/>
  <c r="J37" i="9" l="1"/>
</calcChain>
</file>

<file path=xl/sharedStrings.xml><?xml version="1.0" encoding="utf-8"?>
<sst xmlns="http://schemas.openxmlformats.org/spreadsheetml/2006/main" count="1353" uniqueCount="301">
  <si>
    <t>Research Year  2</t>
  </si>
  <si>
    <t>Research Year 3</t>
  </si>
  <si>
    <t>Undergrad</t>
  </si>
  <si>
    <t>TOTAL</t>
  </si>
  <si>
    <t>MA</t>
  </si>
  <si>
    <t>PhD</t>
  </si>
  <si>
    <t>HST</t>
  </si>
  <si>
    <t>QTY</t>
  </si>
  <si>
    <t>PI/Team QTY</t>
  </si>
  <si>
    <t>Year 1</t>
  </si>
  <si>
    <t>Year 3</t>
  </si>
  <si>
    <t>Year 4</t>
  </si>
  <si>
    <t>Year 5</t>
  </si>
  <si>
    <t xml:space="preserve"># </t>
  </si>
  <si>
    <t>PERSONNEL COSTS</t>
  </si>
  <si>
    <t>#Weeks</t>
  </si>
  <si>
    <t>Hours/week</t>
  </si>
  <si>
    <t>Research Year 4</t>
  </si>
  <si>
    <t>Research Year 5</t>
  </si>
  <si>
    <t xml:space="preserve">Grade </t>
  </si>
  <si>
    <t xml:space="preserve">Step 1 </t>
  </si>
  <si>
    <t xml:space="preserve">Step 2 </t>
  </si>
  <si>
    <t xml:space="preserve">Step 3 </t>
  </si>
  <si>
    <t xml:space="preserve">Step 4 </t>
  </si>
  <si>
    <t xml:space="preserve">Step 5 </t>
  </si>
  <si>
    <t xml:space="preserve">Step 6 </t>
  </si>
  <si>
    <t xml:space="preserve">Step 7 </t>
  </si>
  <si>
    <t xml:space="preserve">Step 8 </t>
  </si>
  <si>
    <t xml:space="preserve">Step 9 </t>
  </si>
  <si>
    <t xml:space="preserve">Step 10 </t>
  </si>
  <si>
    <t>Photocopies &amp; Printing</t>
  </si>
  <si>
    <t>8.5x11</t>
  </si>
  <si>
    <t>11x17</t>
  </si>
  <si>
    <t>Black &amp; White</t>
  </si>
  <si>
    <t>Duplex Black &amp; White</t>
  </si>
  <si>
    <t>Colour</t>
  </si>
  <si>
    <t>Duplex Colour</t>
  </si>
  <si>
    <t>To calculate duplex multiply by 2</t>
  </si>
  <si>
    <t>Item</t>
  </si>
  <si>
    <t>Breakfast</t>
  </si>
  <si>
    <t>Coffee</t>
  </si>
  <si>
    <t>Baked Goods</t>
  </si>
  <si>
    <t>Cold Lunch</t>
  </si>
  <si>
    <t>Lunch Buffet</t>
  </si>
  <si>
    <t>Dinner</t>
  </si>
  <si>
    <t>Budget</t>
  </si>
  <si>
    <t>No.</t>
  </si>
  <si>
    <t>Total</t>
    <phoneticPr fontId="4" type="noConversion"/>
  </si>
  <si>
    <t>Check</t>
    <phoneticPr fontId="4" type="noConversion"/>
  </si>
  <si>
    <t>FUNDS REQUESTED FROM SSHRC</t>
  </si>
  <si>
    <t>Personnel Costs</t>
  </si>
  <si>
    <t xml:space="preserve">   Student salaries and benefits/stipends</t>
  </si>
  <si>
    <t xml:space="preserve">     Undergrads</t>
  </si>
  <si>
    <t xml:space="preserve">     Masters</t>
  </si>
  <si>
    <t xml:space="preserve">     Doctorate</t>
  </si>
  <si>
    <t xml:space="preserve">   Non-Student salaries and benefits/stipends</t>
  </si>
  <si>
    <t xml:space="preserve">     Postdoctoral</t>
  </si>
  <si>
    <t>Travel and Subsistence Costs</t>
  </si>
  <si>
    <t xml:space="preserve">     Canadian travel</t>
  </si>
  <si>
    <t xml:space="preserve">     Foreign travel</t>
  </si>
  <si>
    <t>Other Expenses</t>
  </si>
  <si>
    <t xml:space="preserve">  Supplies</t>
  </si>
  <si>
    <t xml:space="preserve">  Non-disposable equipment</t>
  </si>
  <si>
    <t xml:space="preserve">   Computer hardware</t>
  </si>
  <si>
    <t xml:space="preserve">   Other</t>
  </si>
  <si>
    <t>Other Expenses (specify)</t>
  </si>
  <si>
    <t xml:space="preserve">   Item 2 </t>
  </si>
  <si>
    <t xml:space="preserve">   Item 3  </t>
  </si>
  <si>
    <t>Total Requested</t>
  </si>
  <si>
    <t xml:space="preserve">  Professional/Technical services</t>
  </si>
  <si>
    <t>#KM</t>
  </si>
  <si>
    <t>Canadian Travel</t>
  </si>
  <si>
    <t>Foreign Travel</t>
  </si>
  <si>
    <t>Exchange Rate</t>
  </si>
  <si>
    <t>Students QTY</t>
  </si>
  <si>
    <t>Research Year    1</t>
  </si>
  <si>
    <t>Grade</t>
  </si>
  <si>
    <t>Hourly low</t>
  </si>
  <si>
    <t>Hourly high</t>
  </si>
  <si>
    <t xml:space="preserve">   Item 1 </t>
  </si>
  <si>
    <t xml:space="preserve">     Other (specify)</t>
  </si>
  <si>
    <t>Rate/hour</t>
  </si>
  <si>
    <t>Other</t>
  </si>
  <si>
    <t>Eligible Expenses</t>
  </si>
  <si>
    <t>Travel costs to visit manufacturers to select major equipment purchases.</t>
  </si>
  <si>
    <t>Transportation costs for purchased equipment.</t>
  </si>
  <si>
    <t>Extended warranty for equipment.</t>
  </si>
  <si>
    <t>Brokerage and customs charges for the importation of equipment and supplies.</t>
  </si>
  <si>
    <t>The costs of training staff to use equipment or a specialized facility.</t>
  </si>
  <si>
    <t>Maintenance and operating costs of equipment and vehicles used for Agency-supported research.</t>
  </si>
  <si>
    <t>Non-Eligible Expenses</t>
  </si>
  <si>
    <t>Insurance costs for equipment and research vehicles.</t>
  </si>
  <si>
    <t>Costs of the construction, renovation or rental of laboratories or supporting facilities.</t>
  </si>
  <si>
    <t>Research equipment and supplies. See table for additional information regarding eligible and non-eligible expenses for stationery and office supplies. </t>
  </si>
  <si>
    <t>Supplies &amp; Equipment</t>
  </si>
  <si>
    <t>Consulting fees.</t>
  </si>
  <si>
    <t>Fees paid for the purpose of participant recruitment, such as modest incentives to consider participation (i.e. to establish a potential participant pool), where approved by a Research Ethics Board.</t>
  </si>
  <si>
    <t>Fees paid to research participants, such as modest incentives for participation, where approved by a Research Ethics Board.</t>
  </si>
  <si>
    <t>Subcontract costs.</t>
  </si>
  <si>
    <t>Clerical salaries directly related to dissemination activities, including manuscript preparation.</t>
  </si>
  <si>
    <t>Honoraria for guest lecturers.</t>
  </si>
  <si>
    <r>
      <t xml:space="preserve">Research Time Stipends only when awarded </t>
    </r>
    <r>
      <rPr>
        <b/>
        <sz val="9"/>
        <color theme="1"/>
        <rFont val="Calibri"/>
        <family val="2"/>
        <scheme val="minor"/>
      </rPr>
      <t>(SSHRC only)</t>
    </r>
    <r>
      <rPr>
        <sz val="9"/>
        <color theme="1"/>
        <rFont val="Calibri"/>
        <family val="2"/>
        <scheme val="minor"/>
      </rPr>
      <t>.</t>
    </r>
  </si>
  <si>
    <r>
      <t xml:space="preserve">Salary to Project Coordinators </t>
    </r>
    <r>
      <rPr>
        <b/>
        <sz val="9"/>
        <color theme="1"/>
        <rFont val="Calibri"/>
        <family val="2"/>
        <scheme val="minor"/>
      </rPr>
      <t>(SSHRC only)</t>
    </r>
    <r>
      <rPr>
        <sz val="9"/>
        <color theme="1"/>
        <rFont val="Calibri"/>
        <family val="2"/>
        <scheme val="minor"/>
      </rPr>
      <t>.</t>
    </r>
  </si>
  <si>
    <t>Computers, tablets, modems, emerging technology and other hardware and/or specialized software required for the research not normally provided by the institution, and with adequate justification.</t>
  </si>
  <si>
    <t>Monthly charges for the use of the Internet from the institution or the home, only when this service is required for the purpose of research and not normally provided by the institution free of charge.</t>
  </si>
  <si>
    <t>Cellular phones, smartphone or other electronic devices when they are necessary for research purposes (e.g. data collection), and/or for personnel safety reasons with adequate justification.</t>
  </si>
  <si>
    <t>Monthly plan fees for electronic devices when being used for the research purposes (e.g. data collection), and/or for personal safety reasons only</t>
  </si>
  <si>
    <t>Computer and Electronics</t>
  </si>
  <si>
    <t>Standard monthly connection or rental costs of telephones.</t>
  </si>
  <si>
    <t>Connection or installation of lines (telephone or other links).</t>
  </si>
  <si>
    <t>Voice mail.</t>
  </si>
  <si>
    <t>Library acquisitions, computer and other information services provided to all members of an Institution</t>
  </si>
  <si>
    <t>Dissemination</t>
  </si>
  <si>
    <t>Costs of developing Web-based information, including Web site maintenance fees.</t>
  </si>
  <si>
    <t>Costs associated with the dissemination of findings, i.e., through traditional venues as well as videos, CD-ROMs.</t>
  </si>
  <si>
    <t>Page charges for articles published, including costs associated with ensuring open access to the findings (e.g., costs of publishing in an open access journal or making a journal article open access).</t>
  </si>
  <si>
    <t>Costs of preparing a research manuscript for publication.</t>
  </si>
  <si>
    <t>Translation costs associated with dissemination of findings.</t>
  </si>
  <si>
    <t>Costs of holding a workshop or seminar, the activities of which relate directly to the funded research (including non-alcoholic refreshments or meal costs).</t>
  </si>
  <si>
    <t>Notes from Tri-Council Financial Admin Guide</t>
  </si>
  <si>
    <t>Services &amp; Miscellaneous</t>
  </si>
  <si>
    <t>Recruiting costs for research personnel, such as advertising and airfare for candidates, etc.</t>
  </si>
  <si>
    <t>Costs for safe disposal of waste.</t>
  </si>
  <si>
    <t>Costs for the purchase of books or periodicals, specialized office supplies, computing equipment and information services not formally provided by the institution to all its academic and research staff.</t>
  </si>
  <si>
    <t>Costs involved in providing personnel with training and/or development in novel techniques required for the conduct of the research project.</t>
  </si>
  <si>
    <t>Specialized courses with adequate justification.</t>
  </si>
  <si>
    <t>Hospitality costs (non-alcoholic refreshments or meals) for networking purposes in the context of formal courtesy between the grantee and guest researchers and research-related activities in the context of assemblies that facilitate and contribute to the achievement of the research objectives (e.g., grantee meeting with partners, stakeholders, guest researchers).</t>
  </si>
  <si>
    <t>Costs of membership in professional associations or scientific societies if necessary for the research program/project.</t>
  </si>
  <si>
    <t>Monthly parking fees for vehicles specifically required for field work and only for month(s) when field work was conducted.</t>
  </si>
  <si>
    <t>Costs of alcohol.</t>
  </si>
  <si>
    <t>Costs of entertainment, hospitality and gifts, other than those specified above such as regular interactions with colleagues from the institution and personnel meetings.</t>
  </si>
  <si>
    <t>Costs related to staff awards and recognition.</t>
  </si>
  <si>
    <t>Education-related costs such as thesis preparation, tuition and course fees, leading up to a degree.</t>
  </si>
  <si>
    <t>Costs related to professional training or development, such as computer and language training.</t>
  </si>
  <si>
    <t>Costs involved in the preparation of teaching materials.</t>
  </si>
  <si>
    <t>Costs of basic services such as heat, light, water, compressed air, distilled water, vacuums and janitorial services supplied to all laboratories in a research facility.</t>
  </si>
  <si>
    <t>Insurance costs for buildings or equipment.</t>
  </si>
  <si>
    <t>Costs associated with regulatory compliance, including ethical review, biohazard or radiation safety, environmental assessments, or provincial or municipal regulations and by-laws.</t>
  </si>
  <si>
    <t>Monthly parking fees for vehicles, unless specifically required for field work.</t>
  </si>
  <si>
    <t>Sales taxes to which an exemption or rebate applies.</t>
  </si>
  <si>
    <t>Costs of regular clothing.</t>
  </si>
  <si>
    <t>Patenting expenses.</t>
  </si>
  <si>
    <t>Costs of moving a lab.</t>
  </si>
  <si>
    <t xml:space="preserve"> </t>
  </si>
  <si>
    <t>McMaster Guidelines for Typical "Other" Costs</t>
  </si>
  <si>
    <t>YEAR</t>
  </si>
  <si>
    <t>Cost/item</t>
  </si>
  <si>
    <t xml:space="preserve">TOTAL </t>
  </si>
  <si>
    <t>Non-student (Post-Doc)</t>
  </si>
  <si>
    <t>Non-student (Other)</t>
  </si>
  <si>
    <t>Student Salaries YEAR 1</t>
  </si>
  <si>
    <t>Student Salaries YEAR 2</t>
  </si>
  <si>
    <t>Non-student Salaries YEAR 2</t>
  </si>
  <si>
    <t>Non-student Salaries YEAR 1</t>
  </si>
  <si>
    <t>Student Salaries YEAR 3</t>
  </si>
  <si>
    <t>Non-student Salaries YEAR 4</t>
  </si>
  <si>
    <t>Student Salaries YEAR 5</t>
  </si>
  <si>
    <t>Non-student Salaries YEAR 5</t>
  </si>
  <si>
    <t>Notes from SSHRC</t>
  </si>
  <si>
    <t>Tools</t>
  </si>
  <si>
    <t>Supplies: Items must be specified in budget, and justified as necessary to research or dissemination</t>
  </si>
  <si>
    <r>
      <rPr>
        <b/>
        <sz val="9"/>
        <color theme="1"/>
        <rFont val="Calibri"/>
        <family val="2"/>
        <scheme val="minor"/>
      </rPr>
      <t>Type</t>
    </r>
    <r>
      <rPr>
        <sz val="9"/>
        <color theme="1"/>
        <rFont val="Calibri"/>
        <family val="2"/>
        <scheme val="minor"/>
      </rPr>
      <t>/Item</t>
    </r>
  </si>
  <si>
    <t>Total Pro/Tech Services</t>
  </si>
  <si>
    <t>Total Supplies</t>
  </si>
  <si>
    <t xml:space="preserve">  Professional or Technical services (specify)</t>
  </si>
  <si>
    <t xml:space="preserve">  Supplies (specify)</t>
  </si>
  <si>
    <t>**These are general guidelines; not all eligible expenses are easily justifiable for Insight Grant**</t>
  </si>
  <si>
    <t xml:space="preserve">  Non-disposable equipment (specify)</t>
  </si>
  <si>
    <t>Other Expenses (includes Dissemination, software) specify)</t>
  </si>
  <si>
    <t>Total Non-disposable equipment</t>
  </si>
  <si>
    <t>Total Other Expenses</t>
  </si>
  <si>
    <t>Option A</t>
  </si>
  <si>
    <t>STUDENTS</t>
  </si>
  <si>
    <t>Option B</t>
  </si>
  <si>
    <t>Notes from ROADS</t>
  </si>
  <si>
    <t>Other Eligible Compensation-related Costs (to be included as "non-student" personnel)</t>
  </si>
  <si>
    <t>NON-STUDENTS</t>
  </si>
  <si>
    <t>Typical Personnel Costs</t>
  </si>
  <si>
    <t>See Typical Personnel Costs for more Detail</t>
  </si>
  <si>
    <t>PI/TEAM</t>
  </si>
  <si>
    <t>STUDENT</t>
  </si>
  <si>
    <r>
      <t>* Salary Research Allowances</t>
    </r>
    <r>
      <rPr>
        <b/>
        <sz val="9"/>
        <color theme="1"/>
        <rFont val="Calibri"/>
        <family val="2"/>
        <scheme val="minor"/>
      </rPr>
      <t xml:space="preserve"> (SSHRC only)</t>
    </r>
    <r>
      <rPr>
        <sz val="9"/>
        <color theme="1"/>
        <rFont val="Calibri"/>
        <family val="2"/>
        <scheme val="minor"/>
      </rPr>
      <t xml:space="preserve"> or</t>
    </r>
  </si>
  <si>
    <t>release time allowance (allocation de détachement)</t>
  </si>
  <si>
    <t>When included in a funding opportunity description, is an eligible expense to facilitate the participation of knowledge users in a research program. Funds are used to compensate the organization of the knowledge user for his/her time spent engaged in the research program.</t>
  </si>
  <si>
    <t>Release time allowance requests will not be considered for the following:</t>
  </si>
  <si>
    <t>individuals with salaried academic research appointments;</t>
  </si>
  <si>
    <t>the cost of teaching time to allow the individual to engage in research;</t>
  </si>
  <si>
    <t>supplementing or replacing part of the salary of a researcher on sabbatical from their main appointment.</t>
  </si>
  <si>
    <t xml:space="preserve">Completing the following sheets will populate this Budget sheet (with the fields required by SSHRC) and will also provide you with the specific details required for your budget justification. </t>
  </si>
  <si>
    <t xml:space="preserve">The intent of the workbook is to make the process of constructing a SSHRC-eligible budget easier to do, and also easier to justify.  </t>
  </si>
  <si>
    <t xml:space="preserve">To use the sheet, please: </t>
  </si>
  <si>
    <t>Do not input numbers in fields with this colour coding as this will disrupt the links.</t>
  </si>
  <si>
    <t xml:space="preserve">Input your numbers on the following "Calculate" sheets, as indicated.  All sheets are linked and coded to produce the budget that appears on this sheet. </t>
  </si>
  <si>
    <t xml:space="preserve">Refer to the additional info sheets (Typical Personnel Costs  and Tools Info) for further detail on eligible costs. </t>
  </si>
  <si>
    <t>UNIFOR Employees</t>
  </si>
  <si>
    <t>Year 6</t>
  </si>
  <si>
    <t>Year 7</t>
  </si>
  <si>
    <t>Research Year 6</t>
  </si>
  <si>
    <t>Research Year 7</t>
  </si>
  <si>
    <t>Student Salaries YEAR 4</t>
  </si>
  <si>
    <t>Non-student Salaries YEAR 3</t>
  </si>
  <si>
    <t>Travel &amp; Subsistence - Year 1</t>
  </si>
  <si>
    <t>Student Travel</t>
  </si>
  <si>
    <t>Canadian Transportation Expenses</t>
  </si>
  <si>
    <t>Ticket QTY</t>
  </si>
  <si>
    <t>Item Cost</t>
  </si>
  <si>
    <t>Vendor</t>
  </si>
  <si>
    <t>Total Expense $CAN</t>
  </si>
  <si>
    <t>#NIGHTS</t>
  </si>
  <si>
    <t>Student QTY</t>
  </si>
  <si>
    <t>TOTAL:</t>
  </si>
  <si>
    <t>Personal Vehicle Use</t>
  </si>
  <si>
    <t>Meal Expenses</t>
  </si>
  <si>
    <t>Approved Rate/km</t>
  </si>
  <si>
    <t>PI-Team QTY</t>
  </si>
  <si>
    <t>#DAYS</t>
  </si>
  <si>
    <t>PI &amp; Team</t>
  </si>
  <si>
    <t>Total Canadian</t>
  </si>
  <si>
    <t>Foreign Transportation Expenses</t>
  </si>
  <si>
    <t>Item Cost in $USD</t>
  </si>
  <si>
    <t>$USD Approved Rate</t>
  </si>
  <si>
    <t>Per Diem Meal Expenses</t>
  </si>
  <si>
    <t>$CAN Approved Rate/km</t>
  </si>
  <si>
    <t>#Days</t>
  </si>
  <si>
    <t>PI/Team Qty</t>
  </si>
  <si>
    <t>Total Foreign</t>
  </si>
  <si>
    <t>Travel &amp; Subsistence - Year 2</t>
  </si>
  <si>
    <t>Travel &amp; Subsistence - Year 3</t>
  </si>
  <si>
    <t>Travel &amp; Subsistence - Year 4</t>
  </si>
  <si>
    <t>Travel &amp; Subsistence - Year 5</t>
  </si>
  <si>
    <t>Travel &amp; Subsistence - Year 6</t>
  </si>
  <si>
    <t>Travel &amp; Subsistence - Year 7</t>
  </si>
  <si>
    <t>Year 2</t>
  </si>
  <si>
    <t>Student Salaries YEAR 6</t>
  </si>
  <si>
    <t>Non-Student Salaries YEAR 6</t>
  </si>
  <si>
    <t>Student Salaries YEAR 7</t>
  </si>
  <si>
    <t>Non-Student Salaries YEAR 7</t>
  </si>
  <si>
    <t>Approved Max Allowance Per Day</t>
  </si>
  <si>
    <t>Accomodation Expenses:</t>
  </si>
  <si>
    <r>
      <rPr>
        <b/>
        <sz val="11"/>
        <color theme="1"/>
        <rFont val="Calibri"/>
        <family val="2"/>
        <scheme val="minor"/>
      </rPr>
      <t xml:space="preserve">Canadian Subsistence Expenses   </t>
    </r>
    <r>
      <rPr>
        <sz val="11"/>
        <color theme="1"/>
        <rFont val="Calibri"/>
        <family val="2"/>
        <scheme val="minor"/>
      </rPr>
      <t xml:space="preserve">                                  </t>
    </r>
  </si>
  <si>
    <t xml:space="preserve"> Per Diem Accomodation Expenses:</t>
  </si>
  <si>
    <t>Per Diem Accomodation Expenses:</t>
  </si>
  <si>
    <r>
      <rPr>
        <b/>
        <sz val="11"/>
        <rFont val="Calibri"/>
        <family val="2"/>
        <scheme val="minor"/>
      </rPr>
      <t>Subsistence Expenses</t>
    </r>
    <r>
      <rPr>
        <sz val="11"/>
        <rFont val="Calibri"/>
        <family val="2"/>
        <scheme val="minor"/>
      </rPr>
      <t xml:space="preserve">                                                              </t>
    </r>
  </si>
  <si>
    <r>
      <rPr>
        <b/>
        <sz val="11"/>
        <rFont val="Calibri"/>
        <family val="2"/>
        <scheme val="minor"/>
      </rPr>
      <t xml:space="preserve">Subsistence Expenses       </t>
    </r>
    <r>
      <rPr>
        <sz val="11"/>
        <rFont val="Calibri"/>
        <family val="2"/>
        <scheme val="minor"/>
      </rPr>
      <t xml:space="preserve">                                                                     </t>
    </r>
  </si>
  <si>
    <r>
      <rPr>
        <b/>
        <sz val="11"/>
        <rFont val="Calibri"/>
        <family val="2"/>
        <scheme val="minor"/>
      </rPr>
      <t>Canadian Subsistence Expenses</t>
    </r>
    <r>
      <rPr>
        <sz val="11"/>
        <rFont val="Calibri"/>
        <family val="2"/>
        <scheme val="minor"/>
      </rPr>
      <t xml:space="preserve">                                                               </t>
    </r>
  </si>
  <si>
    <t xml:space="preserve">    Research Travel</t>
  </si>
  <si>
    <t xml:space="preserve">    Knowledge Mobilization Travel</t>
  </si>
  <si>
    <t>Computer warranty</t>
  </si>
  <si>
    <t xml:space="preserve">* Level 1 Minimum will be increased in accordance with future Ontario minimum wage changes. </t>
  </si>
  <si>
    <t>Level 1</t>
  </si>
  <si>
    <t>Level 2</t>
  </si>
  <si>
    <t>Level 3</t>
  </si>
  <si>
    <t>Level 4</t>
  </si>
  <si>
    <t>Research Assistant I: Under direct supervision, provides support of routine nature related to the collection and review of data for research projects</t>
  </si>
  <si>
    <t xml:space="preserve">Research Assistant II: Provide support to research projects including the collection of data and basic data analysis. </t>
  </si>
  <si>
    <t>Research Assistant III: Provide research support for faculty members in their teaching, research and lab activities</t>
  </si>
  <si>
    <t xml:space="preserve">Research Assistant IV: Provides specialized research support to faculty members in their teaching/ laboratory activities. Work is performed independently.  </t>
  </si>
  <si>
    <t>Description (examples)</t>
  </si>
  <si>
    <t>Class A
Employees holding an Undergraduate Degree</t>
  </si>
  <si>
    <t>Class B
Employees not holding an Undergraduate Degree</t>
  </si>
  <si>
    <t>Research Coordinators – Grade Levels 8-11</t>
  </si>
  <si>
    <t xml:space="preserve">If you need to hire a part-time research coordinator or lab-technician, you may refer to these UNIFOR grids as guide and as justification.  Because these employees will not, in fact, be members of UNIFOR, the same 13% benefits rate still applies. </t>
  </si>
  <si>
    <t xml:space="preserve">*$0.59/km for first 5,000 driven, $0.53/km driven after that </t>
  </si>
  <si>
    <t>Notes from CIHR</t>
  </si>
  <si>
    <t xml:space="preserve">Hosting Workshops and Conferences *prices may vary. Catering menu found here: </t>
  </si>
  <si>
    <t>https://hospitality.mcmaster.ca/catering-gifts/catering-menus/</t>
  </si>
  <si>
    <t>Built and priced on customized basis</t>
  </si>
  <si>
    <t>Telephone costs</t>
  </si>
  <si>
    <t>Laboratory Technicians Grade 5-8</t>
  </si>
  <si>
    <t>Effective Date</t>
  </si>
  <si>
    <t xml:space="preserve">Minimum Salary Contract </t>
  </si>
  <si>
    <t xml:space="preserve">Year </t>
  </si>
  <si>
    <t xml:space="preserve"> 
Year 1
</t>
  </si>
  <si>
    <t xml:space="preserve">
Year 2
</t>
  </si>
  <si>
    <t>NOTE: FSS norm for Post-doc salary $50,000/yr + 35% benefits = $67,500/yr</t>
  </si>
  <si>
    <t xml:space="preserve">Welcome to the FSS Budget Workbook   </t>
  </si>
  <si>
    <t>UG: $19.50 per hour (no fringe benefits); maximum 10 hours per week</t>
  </si>
  <si>
    <t>MA: $28.50 per hour (includes 13.5% fringe benefits); maximum 10 hours per week</t>
  </si>
  <si>
    <t>PhD: $39.50 per hour (includes 13.5% fringe benefits); maximum 10 hours per week</t>
  </si>
  <si>
    <t>SSHRC no longer has regulated maxima/minima for student stipends. If paying students an hourly rate, SSHRC does not have a maximum amount (ROADS has seen wages ranging from $10.50-$40/hour). Student stipends should follow departmental norms.  See notes from your department's executive assistant below. Note: Undergraduates must be paid an hourly rate.</t>
  </si>
  <si>
    <t>Faculty Student Rates</t>
  </si>
  <si>
    <t>Option C</t>
  </si>
  <si>
    <t>Faculty Hrly rate</t>
  </si>
  <si>
    <t>UG</t>
  </si>
  <si>
    <t>Maximum # of hours per week</t>
  </si>
  <si>
    <t xml:space="preserve">You can hire undergraduate or graduate students using FSS hourly rate working a maimum of 10 hours per week. MA and PhD student rates include 13.5% fringe benefits. You will need to justify the pay rate in your budget referencing faculty norms.  </t>
  </si>
  <si>
    <t>Current as at
1-Sep-2022</t>
  </si>
  <si>
    <r>
      <t xml:space="preserve">You can hire undergraduate or graduate students at an hourly rate, using the Temporary/Casual/Interim Pay Grid as a guide to pay rate.  Also </t>
    </r>
    <r>
      <rPr>
        <b/>
        <sz val="9"/>
        <color theme="1"/>
        <rFont val="Calibri"/>
        <family val="2"/>
        <scheme val="minor"/>
      </rPr>
      <t xml:space="preserve">consult your departmental guidelines </t>
    </r>
    <r>
      <rPr>
        <sz val="9"/>
        <color theme="1"/>
        <rFont val="Calibri"/>
        <family val="2"/>
        <scheme val="minor"/>
      </rPr>
      <t>(see "calculate personnel" page)</t>
    </r>
  </si>
  <si>
    <t>Cost per person or minimum order. Check catering menu</t>
  </si>
  <si>
    <t xml:space="preserve">If you have or will seek a post-doc to play important role in research, use the following salary guidelines.
CUPE Unit 3 Postdoctoral Fellows  - Expires August 31, 2027. 
</t>
  </si>
  <si>
    <t>check with msu underground: https://undergrounddesign.ca/prices/</t>
  </si>
  <si>
    <t>https://uts.mcmaster.ca/services/communication-collaboration-and-storage/telecom/telephone-long-distance-service-pricing/</t>
  </si>
  <si>
    <t>$16.00 - $26.00</t>
  </si>
  <si>
    <t>$2.05 - $2.95</t>
  </si>
  <si>
    <t>$2.95 - $6.25</t>
  </si>
  <si>
    <t>$20.50 - $24.75 (minimum orders in place)</t>
  </si>
  <si>
    <t>$23.00 - $36.00 (minimum orders in place)</t>
  </si>
  <si>
    <r>
      <t xml:space="preserve">If you hire a graduate student as RA in lieu of TA, use the following CUPE wages.  Assume 10 hrs/week for 13 weeks/semester (for maximum of 260 hours for one academic year.  You will need to justify the pay rate in your budget with reference to CUPE Collective Agreement and in terms of skills required. * The current rate includes statutory holiday pay and 6% vacation pay and as outlined in Article 20.01.  </t>
    </r>
    <r>
      <rPr>
        <b/>
        <sz val="9"/>
        <color theme="1"/>
        <rFont val="Calibri"/>
        <family val="2"/>
        <scheme val="minor"/>
      </rPr>
      <t>Current CUPE contract expires August 31, 2027</t>
    </r>
    <r>
      <rPr>
        <sz val="9"/>
        <color theme="1"/>
        <rFont val="Calibri"/>
        <family val="2"/>
        <scheme val="minor"/>
      </rPr>
      <t>.</t>
    </r>
  </si>
  <si>
    <t xml:space="preserve">2nd pay date following Date of Ratification </t>
  </si>
  <si>
    <t>Unifor Wage Rate Grid - Effective May 1, 2024</t>
  </si>
  <si>
    <t>Assume grant starts [   ], 2025 for [?]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</si>
</sst>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 #,##0.00_-;\-* #,##0.00_-;_-* &quot;-&quot;??_-;_-@_-"/>
    <numFmt numFmtId="165" formatCode="#,##0.0_);\(#,##0.0\)"/>
    <numFmt numFmtId="166" formatCode="&quot;$&quot;#,##0.00"/>
  </numFmts>
  <fonts count="51" x14ac:knownFonts="1">
    <font>
      <sz val="11"/>
      <color theme="1"/>
      <name val="Calibri"/>
      <family val="2"/>
      <scheme val="minor"/>
    </font>
    <font>
      <b/>
      <sz val="13"/>
      <color theme="3"/>
      <name val="Calibri"/>
      <family val="2"/>
      <scheme val="minor"/>
    </font>
    <font>
      <sz val="11"/>
      <color rgb="FF3F3F76"/>
      <name val="Calibri"/>
      <family val="2"/>
      <scheme val="minor"/>
    </font>
    <font>
      <b/>
      <sz val="9"/>
      <color theme="0"/>
      <name val="Arial"/>
      <family val="2"/>
    </font>
    <font>
      <b/>
      <sz val="9"/>
      <color theme="1" tint="0.34998626667073579"/>
      <name val="Arial"/>
      <family val="2"/>
    </font>
    <font>
      <b/>
      <sz val="11"/>
      <color theme="0"/>
      <name val="Calibri"/>
      <family val="2"/>
      <scheme val="minor"/>
    </font>
    <font>
      <sz val="11"/>
      <color theme="0"/>
      <name val="Calibri"/>
      <family val="2"/>
      <scheme val="minor"/>
    </font>
    <font>
      <u/>
      <sz val="11"/>
      <color theme="10"/>
      <name val="Calibri"/>
      <family val="2"/>
      <scheme val="minor"/>
    </font>
    <font>
      <b/>
      <sz val="9"/>
      <color theme="3"/>
      <name val="Calibri"/>
      <family val="2"/>
      <scheme val="minor"/>
    </font>
    <font>
      <sz val="10"/>
      <name val="Times New Roman"/>
      <family val="1"/>
    </font>
    <font>
      <sz val="9"/>
      <color theme="1"/>
      <name val="Calibri"/>
      <family val="2"/>
      <scheme val="minor"/>
    </font>
    <font>
      <b/>
      <sz val="9"/>
      <color theme="1"/>
      <name val="Calibri"/>
      <family val="2"/>
      <scheme val="minor"/>
    </font>
    <font>
      <sz val="16"/>
      <color theme="1"/>
      <name val="Calibri"/>
      <family val="2"/>
      <scheme val="minor"/>
    </font>
    <font>
      <sz val="9"/>
      <name val="Calibri"/>
      <family val="2"/>
      <scheme val="minor"/>
    </font>
    <font>
      <b/>
      <sz val="9"/>
      <name val="Calibri"/>
      <family val="2"/>
      <scheme val="minor"/>
    </font>
    <font>
      <sz val="9"/>
      <color theme="0"/>
      <name val="Calibri"/>
      <family val="2"/>
      <scheme val="minor"/>
    </font>
    <font>
      <b/>
      <sz val="9"/>
      <color theme="0"/>
      <name val="Calibri"/>
      <family val="2"/>
      <scheme val="minor"/>
    </font>
    <font>
      <b/>
      <sz val="12"/>
      <color theme="1"/>
      <name val="Calibri"/>
      <family val="2"/>
      <scheme val="minor"/>
    </font>
    <font>
      <b/>
      <sz val="16"/>
      <color theme="1"/>
      <name val="Calibri"/>
      <family val="2"/>
      <scheme val="minor"/>
    </font>
    <font>
      <b/>
      <sz val="9"/>
      <color rgb="FF4F81BD"/>
      <name val="Calibri"/>
      <family val="2"/>
    </font>
    <font>
      <sz val="9"/>
      <color rgb="FF000000"/>
      <name val="Calibri"/>
      <family val="2"/>
      <scheme val="minor"/>
    </font>
    <font>
      <u/>
      <sz val="9"/>
      <color theme="10"/>
      <name val="Calibri"/>
      <family val="2"/>
      <scheme val="minor"/>
    </font>
    <font>
      <b/>
      <sz val="9"/>
      <color rgb="FF000000"/>
      <name val="Calibri"/>
      <family val="2"/>
      <scheme val="minor"/>
    </font>
    <font>
      <b/>
      <sz val="9"/>
      <color theme="4"/>
      <name val="Calibri"/>
      <family val="2"/>
      <scheme val="minor"/>
    </font>
    <font>
      <sz val="11"/>
      <color theme="1"/>
      <name val="Calibri"/>
      <family val="2"/>
      <scheme val="minor"/>
    </font>
    <font>
      <b/>
      <sz val="11"/>
      <color rgb="FFFA7D00"/>
      <name val="Calibri"/>
      <family val="2"/>
      <scheme val="minor"/>
    </font>
    <font>
      <b/>
      <sz val="10"/>
      <name val="Arial"/>
      <family val="2"/>
    </font>
    <font>
      <sz val="10"/>
      <name val="Arial"/>
      <family val="2"/>
    </font>
    <font>
      <b/>
      <sz val="10"/>
      <color theme="0"/>
      <name val="Calibri"/>
      <family val="2"/>
      <scheme val="minor"/>
    </font>
    <font>
      <b/>
      <sz val="11"/>
      <color theme="1"/>
      <name val="Calibri"/>
      <family val="2"/>
      <scheme val="minor"/>
    </font>
    <font>
      <b/>
      <sz val="9"/>
      <color rgb="FF365F91"/>
      <name val="Calibri"/>
      <family val="2"/>
    </font>
    <font>
      <b/>
      <sz val="11"/>
      <color theme="1" tint="0.24994659260841701"/>
      <name val="Calibri"/>
      <family val="2"/>
      <scheme val="minor"/>
    </font>
    <font>
      <sz val="14"/>
      <color theme="1" tint="0.24994659260841701"/>
      <name val="Calibri"/>
      <family val="2"/>
      <scheme val="minor"/>
    </font>
    <font>
      <b/>
      <sz val="13"/>
      <color theme="1" tint="0.24994659260841701"/>
      <name val="Calibri Light"/>
      <family val="2"/>
      <scheme val="major"/>
    </font>
    <font>
      <b/>
      <sz val="13"/>
      <color theme="7"/>
      <name val="Calibri Light"/>
      <family val="2"/>
      <scheme val="major"/>
    </font>
    <font>
      <b/>
      <sz val="9.5"/>
      <color theme="1" tint="0.499984740745262"/>
      <name val="Calibri"/>
      <family val="2"/>
      <scheme val="minor"/>
    </font>
    <font>
      <b/>
      <sz val="9"/>
      <color theme="4" tint="-0.249977111117893"/>
      <name val="Calibri"/>
      <family val="2"/>
      <scheme val="minor"/>
    </font>
    <font>
      <sz val="9"/>
      <color theme="4" tint="-0.249977111117893"/>
      <name val="Calibri"/>
      <family val="2"/>
      <scheme val="minor"/>
    </font>
    <font>
      <sz val="11"/>
      <color rgb="FFFA7D00"/>
      <name val="Calibri"/>
      <family val="2"/>
      <scheme val="minor"/>
    </font>
    <font>
      <sz val="11"/>
      <name val="Calibri"/>
      <family val="2"/>
      <scheme val="minor"/>
    </font>
    <font>
      <b/>
      <sz val="11"/>
      <name val="Calibri"/>
      <family val="2"/>
      <scheme val="minor"/>
    </font>
    <font>
      <b/>
      <sz val="14"/>
      <color theme="1"/>
      <name val="Calibri"/>
      <family val="2"/>
      <scheme val="minor"/>
    </font>
    <font>
      <b/>
      <sz val="18"/>
      <color theme="1"/>
      <name val="Calibri"/>
      <family val="2"/>
      <scheme val="minor"/>
    </font>
    <font>
      <b/>
      <sz val="14"/>
      <color theme="0"/>
      <name val="Calibri"/>
      <family val="2"/>
      <scheme val="minor"/>
    </font>
    <font>
      <b/>
      <sz val="20"/>
      <color theme="0"/>
      <name val="Calibri"/>
      <family val="2"/>
      <scheme val="minor"/>
    </font>
    <font>
      <u/>
      <sz val="10"/>
      <color theme="10"/>
      <name val="Calibri"/>
      <family val="2"/>
      <scheme val="minor"/>
    </font>
    <font>
      <b/>
      <sz val="11"/>
      <color theme="5"/>
      <name val="Calibri"/>
      <family val="2"/>
      <scheme val="minor"/>
    </font>
    <font>
      <b/>
      <sz val="11"/>
      <color rgb="FF00B0F0"/>
      <name val="Calibri"/>
      <family val="2"/>
      <scheme val="minor"/>
    </font>
    <font>
      <b/>
      <sz val="9"/>
      <color rgb="FF00B0F0"/>
      <name val="Calibri"/>
      <family val="2"/>
      <scheme val="minor"/>
    </font>
    <font>
      <sz val="8"/>
      <name val="Calibri"/>
      <family val="2"/>
      <scheme val="minor"/>
    </font>
    <font>
      <sz val="9"/>
      <color rgb="FF00B0F0"/>
      <name val="Calibri"/>
      <family val="2"/>
      <scheme val="minor"/>
    </font>
  </fonts>
  <fills count="33">
    <fill>
      <patternFill patternType="none"/>
    </fill>
    <fill>
      <patternFill patternType="gray125"/>
    </fill>
    <fill>
      <patternFill patternType="solid">
        <fgColor rgb="FFFFCC99"/>
      </patternFill>
    </fill>
    <fill>
      <patternFill patternType="solid">
        <fgColor theme="5"/>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D9D9D9"/>
        <bgColor indexed="64"/>
      </patternFill>
    </fill>
    <fill>
      <patternFill patternType="solid">
        <fgColor rgb="FFFFFFFF"/>
        <bgColor indexed="64"/>
      </patternFill>
    </fill>
    <fill>
      <patternFill patternType="solid">
        <fgColor rgb="FFF2F2F2"/>
      </patternFill>
    </fill>
    <fill>
      <patternFill patternType="solid">
        <fgColor rgb="FFFFC000"/>
        <bgColor indexed="64"/>
      </patternFill>
    </fill>
    <fill>
      <patternFill patternType="solid">
        <fgColor theme="9" tint="0.39997558519241921"/>
        <bgColor indexed="64"/>
      </patternFill>
    </fill>
    <fill>
      <patternFill patternType="solid">
        <fgColor theme="9"/>
      </patternFill>
    </fill>
    <fill>
      <patternFill patternType="solid">
        <fgColor theme="9" tint="0.59999389629810485"/>
        <bgColor indexed="65"/>
      </patternFill>
    </fill>
    <fill>
      <patternFill patternType="solid">
        <fgColor theme="9" tint="0.59996337778862885"/>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bgColor indexed="64"/>
      </patternFill>
    </fill>
    <fill>
      <patternFill patternType="solid">
        <fgColor theme="4"/>
        <bgColor indexed="64"/>
      </patternFill>
    </fill>
    <fill>
      <patternFill patternType="solid">
        <fgColor rgb="FFFFFF00"/>
        <bgColor indexed="64"/>
      </patternFill>
    </fill>
    <fill>
      <patternFill patternType="solid">
        <fgColor rgb="FF7030A0"/>
        <bgColor indexed="64"/>
      </patternFill>
    </fill>
    <fill>
      <patternFill patternType="solid">
        <fgColor theme="9" tint="-0.249977111117893"/>
        <bgColor indexed="64"/>
      </patternFill>
    </fill>
    <fill>
      <patternFill patternType="solid">
        <fgColor theme="4" tint="0.59999389629810485"/>
        <bgColor indexed="65"/>
      </patternFill>
    </fill>
    <fill>
      <patternFill patternType="solid">
        <fgColor theme="6" tint="0.59999389629810485"/>
        <bgColor indexed="65"/>
      </patternFill>
    </fill>
    <fill>
      <patternFill patternType="solid">
        <fgColor theme="3" tint="0.59999389629810485"/>
        <bgColor indexed="64"/>
      </patternFill>
    </fill>
    <fill>
      <patternFill patternType="solid">
        <fgColor theme="4" tint="0.39997558519241921"/>
        <bgColor indexed="64"/>
      </patternFill>
    </fill>
  </fills>
  <borders count="3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thin">
        <color theme="9" tint="-0.24994659260841701"/>
      </top>
      <bottom style="thin">
        <color theme="9" tint="-0.24994659260841701"/>
      </bottom>
      <diagonal/>
    </border>
    <border>
      <left/>
      <right/>
      <top/>
      <bottom style="thin">
        <color theme="7"/>
      </bottom>
      <diagonal/>
    </border>
    <border>
      <left/>
      <right/>
      <top style="medium">
        <color indexed="64"/>
      </top>
      <bottom/>
      <diagonal/>
    </border>
    <border>
      <left/>
      <right/>
      <top/>
      <bottom style="thin">
        <color rgb="FF7F7F7F"/>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bottom style="thin">
        <color rgb="FF7F7F7F"/>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s>
  <cellStyleXfs count="23">
    <xf numFmtId="0" fontId="0" fillId="0" borderId="0"/>
    <xf numFmtId="0" fontId="1" fillId="0" borderId="1" applyNumberFormat="0" applyFill="0" applyAlignment="0" applyProtection="0"/>
    <xf numFmtId="0" fontId="2" fillId="2" borderId="2" applyNumberFormat="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7" fillId="0" borderId="0" applyNumberFormat="0" applyFill="0" applyBorder="0" applyAlignment="0" applyProtection="0"/>
    <xf numFmtId="0" fontId="9" fillId="0" borderId="0"/>
    <xf numFmtId="164" fontId="9" fillId="0" borderId="0" applyFont="0" applyFill="0" applyBorder="0" applyAlignment="0" applyProtection="0"/>
    <xf numFmtId="44" fontId="24" fillId="0" borderId="0" applyFont="0" applyFill="0" applyBorder="0" applyAlignment="0" applyProtection="0"/>
    <xf numFmtId="0" fontId="25" fillId="14" borderId="2" applyNumberFormat="0" applyAlignment="0" applyProtection="0"/>
    <xf numFmtId="0" fontId="6" fillId="17" borderId="0" applyNumberFormat="0" applyBorder="0" applyAlignment="0" applyProtection="0"/>
    <xf numFmtId="0" fontId="24" fillId="18" borderId="0" applyNumberFormat="0" applyBorder="0" applyAlignment="0" applyProtection="0"/>
    <xf numFmtId="0" fontId="31" fillId="19" borderId="19" applyNumberFormat="0" applyProtection="0">
      <alignment horizontal="left" vertical="center"/>
    </xf>
    <xf numFmtId="0" fontId="32" fillId="0" borderId="0" applyNumberFormat="0" applyFill="0" applyBorder="0" applyProtection="0">
      <alignment horizontal="left" vertical="center"/>
    </xf>
    <xf numFmtId="0" fontId="33" fillId="0" borderId="0" applyFill="0" applyBorder="0" applyProtection="0">
      <alignment horizontal="left"/>
    </xf>
    <xf numFmtId="9" fontId="34" fillId="0" borderId="0" applyFill="0" applyBorder="0" applyProtection="0">
      <alignment horizontal="center" vertical="center"/>
    </xf>
    <xf numFmtId="0" fontId="35" fillId="0" borderId="0" applyFill="0" applyBorder="0" applyProtection="0">
      <alignment horizontal="center"/>
    </xf>
    <xf numFmtId="3" fontId="35" fillId="0" borderId="20" applyFill="0" applyProtection="0">
      <alignment horizontal="center"/>
    </xf>
    <xf numFmtId="0" fontId="24" fillId="29" borderId="0" applyNumberFormat="0" applyBorder="0" applyAlignment="0" applyProtection="0"/>
    <xf numFmtId="0" fontId="24" fillId="30" borderId="0" applyNumberFormat="0" applyBorder="0" applyAlignment="0" applyProtection="0"/>
  </cellStyleXfs>
  <cellXfs count="395">
    <xf numFmtId="0" fontId="0" fillId="0" borderId="0" xfId="0"/>
    <xf numFmtId="0" fontId="10" fillId="0" borderId="0" xfId="0" applyFont="1"/>
    <xf numFmtId="0" fontId="10" fillId="0" borderId="0" xfId="0" applyFont="1" applyAlignment="1">
      <alignment vertical="center"/>
    </xf>
    <xf numFmtId="0" fontId="10" fillId="0" borderId="0" xfId="0" applyFont="1" applyAlignment="1">
      <alignment wrapText="1"/>
    </xf>
    <xf numFmtId="0" fontId="11" fillId="0" borderId="0" xfId="0" applyFont="1" applyAlignment="1">
      <alignment vertical="center" wrapText="1"/>
    </xf>
    <xf numFmtId="0" fontId="12" fillId="0" borderId="0" xfId="0" applyFont="1"/>
    <xf numFmtId="0" fontId="12" fillId="0" borderId="0" xfId="0" applyFont="1" applyAlignment="1">
      <alignment horizontal="center"/>
    </xf>
    <xf numFmtId="0" fontId="11" fillId="0" borderId="0" xfId="0" applyFont="1"/>
    <xf numFmtId="0" fontId="17" fillId="0" borderId="0" xfId="0" applyFont="1"/>
    <xf numFmtId="0" fontId="18" fillId="0" borderId="0" xfId="0" applyFont="1"/>
    <xf numFmtId="0" fontId="11" fillId="0" borderId="0" xfId="0" applyFont="1" applyAlignment="1">
      <alignment horizontal="center" vertical="center" wrapText="1"/>
    </xf>
    <xf numFmtId="0" fontId="8" fillId="0" borderId="0" xfId="1" applyFont="1" applyBorder="1" applyAlignment="1">
      <alignment horizontal="center" vertical="center"/>
    </xf>
    <xf numFmtId="0" fontId="12" fillId="0" borderId="0" xfId="0" applyFont="1" applyAlignment="1">
      <alignment wrapText="1"/>
    </xf>
    <xf numFmtId="37" fontId="10" fillId="0" borderId="0" xfId="2" applyNumberFormat="1" applyFont="1" applyFill="1" applyBorder="1" applyAlignment="1"/>
    <xf numFmtId="0" fontId="8" fillId="0" borderId="0" xfId="1" applyFont="1" applyBorder="1" applyAlignment="1">
      <alignment horizontal="left" vertical="center" indent="1"/>
    </xf>
    <xf numFmtId="42" fontId="5" fillId="11" borderId="0" xfId="5" applyNumberFormat="1" applyFont="1" applyFill="1" applyBorder="1" applyAlignment="1">
      <alignment horizontal="center" textRotation="90" wrapText="1"/>
    </xf>
    <xf numFmtId="0" fontId="19" fillId="0" borderId="0" xfId="0" applyFont="1" applyAlignment="1">
      <alignment vertical="center"/>
    </xf>
    <xf numFmtId="0" fontId="20" fillId="9" borderId="9" xfId="0" applyFont="1" applyFill="1" applyBorder="1" applyAlignment="1">
      <alignment horizontal="right" vertical="center" wrapText="1"/>
    </xf>
    <xf numFmtId="0" fontId="20" fillId="9" borderId="3" xfId="0" applyFont="1" applyFill="1" applyBorder="1" applyAlignment="1">
      <alignment horizontal="right" vertical="center" wrapText="1"/>
    </xf>
    <xf numFmtId="3" fontId="10" fillId="0" borderId="0" xfId="0" applyNumberFormat="1" applyFont="1" applyAlignment="1">
      <alignment wrapText="1"/>
    </xf>
    <xf numFmtId="10" fontId="10" fillId="0" borderId="0" xfId="0" applyNumberFormat="1" applyFont="1" applyAlignment="1">
      <alignment wrapText="1"/>
    </xf>
    <xf numFmtId="0" fontId="20" fillId="0" borderId="16" xfId="0" applyFont="1" applyBorder="1" applyAlignment="1">
      <alignment horizontal="center" vertical="center" wrapText="1"/>
    </xf>
    <xf numFmtId="8" fontId="20" fillId="0" borderId="18" xfId="0" applyNumberFormat="1" applyFont="1" applyBorder="1" applyAlignment="1">
      <alignment horizontal="right" vertical="center" wrapText="1"/>
    </xf>
    <xf numFmtId="0" fontId="10" fillId="0" borderId="16" xfId="0" applyFont="1" applyBorder="1" applyAlignment="1">
      <alignment horizontal="center" vertical="center" wrapText="1"/>
    </xf>
    <xf numFmtId="0" fontId="22" fillId="12" borderId="7" xfId="0" applyFont="1" applyFill="1" applyBorder="1" applyAlignment="1">
      <alignment vertical="center" wrapText="1"/>
    </xf>
    <xf numFmtId="0" fontId="22" fillId="12" borderId="5" xfId="0" applyFont="1" applyFill="1" applyBorder="1" applyAlignment="1">
      <alignment vertical="center" wrapText="1"/>
    </xf>
    <xf numFmtId="8" fontId="20" fillId="0" borderId="5" xfId="0" applyNumberFormat="1" applyFont="1" applyBorder="1" applyAlignment="1">
      <alignment vertical="center" wrapText="1"/>
    </xf>
    <xf numFmtId="0" fontId="22" fillId="0" borderId="7" xfId="0" applyFont="1" applyBorder="1" applyAlignment="1">
      <alignment vertical="center" wrapText="1"/>
    </xf>
    <xf numFmtId="8" fontId="20" fillId="9" borderId="4" xfId="0" applyNumberFormat="1" applyFont="1" applyFill="1" applyBorder="1" applyAlignment="1">
      <alignment horizontal="right" vertical="center" wrapText="1"/>
    </xf>
    <xf numFmtId="42" fontId="5" fillId="7" borderId="0" xfId="6" applyNumberFormat="1" applyFont="1" applyBorder="1" applyAlignment="1">
      <alignment horizontal="center" textRotation="90" wrapText="1"/>
    </xf>
    <xf numFmtId="15" fontId="26" fillId="0" borderId="0" xfId="0" applyNumberFormat="1" applyFont="1"/>
    <xf numFmtId="0" fontId="26" fillId="0" borderId="0" xfId="0" applyFont="1"/>
    <xf numFmtId="0" fontId="27" fillId="0" borderId="0" xfId="0" applyFont="1"/>
    <xf numFmtId="0" fontId="26" fillId="0" borderId="0" xfId="0" applyFont="1" applyAlignment="1">
      <alignment horizontal="center"/>
    </xf>
    <xf numFmtId="3" fontId="0" fillId="0" borderId="0" xfId="0" applyNumberFormat="1"/>
    <xf numFmtId="0" fontId="10" fillId="0" borderId="0" xfId="0" applyFont="1" applyAlignment="1">
      <alignment horizontal="center"/>
    </xf>
    <xf numFmtId="4" fontId="10" fillId="0" borderId="0" xfId="0" applyNumberFormat="1" applyFont="1" applyAlignment="1">
      <alignment horizontal="center"/>
    </xf>
    <xf numFmtId="0" fontId="23" fillId="0" borderId="0" xfId="0" applyFont="1"/>
    <xf numFmtId="0" fontId="11" fillId="10" borderId="8" xfId="0" applyFont="1" applyFill="1" applyBorder="1"/>
    <xf numFmtId="166" fontId="11" fillId="10" borderId="8" xfId="0" applyNumberFormat="1" applyFont="1" applyFill="1" applyBorder="1"/>
    <xf numFmtId="166" fontId="10" fillId="0" borderId="8" xfId="0" applyNumberFormat="1" applyFont="1" applyBorder="1"/>
    <xf numFmtId="0" fontId="6" fillId="4" borderId="0" xfId="3" applyBorder="1" applyAlignment="1">
      <alignment vertical="center"/>
    </xf>
    <xf numFmtId="0" fontId="10" fillId="16" borderId="0" xfId="0" applyFont="1" applyFill="1" applyAlignment="1">
      <alignment vertical="center"/>
    </xf>
    <xf numFmtId="0" fontId="10" fillId="15" borderId="0" xfId="0" applyFont="1" applyFill="1"/>
    <xf numFmtId="37" fontId="10" fillId="0" borderId="0" xfId="2" applyNumberFormat="1" applyFont="1" applyFill="1" applyBorder="1" applyAlignment="1">
      <alignment horizontal="center" vertical="center"/>
    </xf>
    <xf numFmtId="0" fontId="13" fillId="0" borderId="0" xfId="0" applyFont="1" applyAlignment="1">
      <alignment horizontal="center"/>
    </xf>
    <xf numFmtId="0" fontId="10" fillId="0" borderId="0" xfId="0" applyFont="1" applyAlignment="1">
      <alignment horizontal="center" vertical="center"/>
    </xf>
    <xf numFmtId="165" fontId="10" fillId="0" borderId="0" xfId="2" applyNumberFormat="1" applyFont="1" applyFill="1" applyBorder="1" applyAlignment="1">
      <alignment horizontal="center" vertical="center" wrapText="1"/>
    </xf>
    <xf numFmtId="0" fontId="18" fillId="0" borderId="0" xfId="0" applyFont="1" applyAlignment="1">
      <alignment horizontal="center"/>
    </xf>
    <xf numFmtId="37" fontId="10" fillId="0" borderId="0" xfId="2" applyNumberFormat="1" applyFont="1" applyFill="1" applyBorder="1" applyAlignment="1">
      <alignment horizontal="center"/>
    </xf>
    <xf numFmtId="4" fontId="12" fillId="0" borderId="0" xfId="0" applyNumberFormat="1" applyFont="1" applyAlignment="1">
      <alignment horizontal="center"/>
    </xf>
    <xf numFmtId="4" fontId="11" fillId="0" borderId="0" xfId="0" applyNumberFormat="1" applyFont="1" applyAlignment="1">
      <alignment horizontal="center" vertical="center" wrapText="1"/>
    </xf>
    <xf numFmtId="4" fontId="10" fillId="0" borderId="0" xfId="2" applyNumberFormat="1" applyFont="1" applyFill="1" applyBorder="1" applyAlignment="1">
      <alignment horizontal="center" vertical="center" wrapText="1"/>
    </xf>
    <xf numFmtId="4" fontId="10" fillId="0" borderId="0" xfId="0" applyNumberFormat="1" applyFont="1" applyAlignment="1">
      <alignment horizontal="center" vertical="center"/>
    </xf>
    <xf numFmtId="4" fontId="25" fillId="14" borderId="2" xfId="12" applyNumberFormat="1" applyAlignment="1">
      <alignment horizontal="right" wrapText="1"/>
    </xf>
    <xf numFmtId="0" fontId="20" fillId="0" borderId="7" xfId="0" applyFont="1" applyBorder="1" applyAlignment="1">
      <alignment vertical="center" wrapText="1"/>
    </xf>
    <xf numFmtId="0" fontId="20" fillId="0" borderId="5" xfId="0" applyFont="1" applyBorder="1" applyAlignment="1">
      <alignment horizontal="right" vertical="center" wrapText="1"/>
    </xf>
    <xf numFmtId="0" fontId="10" fillId="0" borderId="0" xfId="0" applyFont="1" applyAlignment="1">
      <alignment horizontal="left" vertical="center" indent="1"/>
    </xf>
    <xf numFmtId="0" fontId="14" fillId="0" borderId="0" xfId="0" applyFont="1"/>
    <xf numFmtId="0" fontId="13" fillId="0" borderId="0" xfId="0" applyFont="1"/>
    <xf numFmtId="0" fontId="10" fillId="0" borderId="0" xfId="0" applyFont="1" applyAlignment="1">
      <alignment horizontal="left" indent="1"/>
    </xf>
    <xf numFmtId="4" fontId="10" fillId="0" borderId="0" xfId="0" applyNumberFormat="1" applyFont="1" applyAlignment="1">
      <alignment horizontal="right"/>
    </xf>
    <xf numFmtId="0" fontId="14" fillId="0" borderId="0" xfId="0" applyFont="1" applyAlignment="1">
      <alignment horizontal="left"/>
    </xf>
    <xf numFmtId="0" fontId="16" fillId="4" borderId="0" xfId="3" applyFont="1"/>
    <xf numFmtId="0" fontId="16" fillId="4" borderId="0" xfId="3" applyFont="1" applyBorder="1" applyAlignment="1">
      <alignment horizontal="center"/>
    </xf>
    <xf numFmtId="0" fontId="16" fillId="4" borderId="0" xfId="3" applyFont="1" applyBorder="1" applyAlignment="1">
      <alignment horizontal="center" vertical="center" wrapText="1"/>
    </xf>
    <xf numFmtId="0" fontId="6" fillId="5" borderId="0" xfId="4"/>
    <xf numFmtId="0" fontId="6" fillId="5" borderId="0" xfId="4" applyBorder="1" applyAlignment="1">
      <alignment horizontal="center"/>
    </xf>
    <xf numFmtId="0" fontId="6" fillId="5" borderId="0" xfId="4" applyBorder="1" applyAlignment="1">
      <alignment horizontal="center" vertical="center" wrapText="1"/>
    </xf>
    <xf numFmtId="37" fontId="6" fillId="5" borderId="0" xfId="4" applyNumberFormat="1" applyBorder="1" applyAlignment="1">
      <alignment horizontal="center" vertical="center"/>
    </xf>
    <xf numFmtId="0" fontId="16" fillId="8" borderId="0" xfId="7" applyFont="1"/>
    <xf numFmtId="0" fontId="16" fillId="8" borderId="0" xfId="7" applyFont="1" applyBorder="1" applyAlignment="1">
      <alignment horizontal="center"/>
    </xf>
    <xf numFmtId="37" fontId="16" fillId="8" borderId="0" xfId="7" applyNumberFormat="1" applyFont="1" applyBorder="1" applyAlignment="1">
      <alignment horizontal="center" vertical="center"/>
    </xf>
    <xf numFmtId="4" fontId="16" fillId="8" borderId="0" xfId="7" applyNumberFormat="1" applyFont="1" applyBorder="1" applyAlignment="1">
      <alignment horizontal="center" vertical="center" wrapText="1"/>
    </xf>
    <xf numFmtId="0" fontId="16" fillId="11" borderId="0" xfId="0" applyFont="1" applyFill="1" applyAlignment="1">
      <alignment horizontal="left" vertical="center" wrapText="1" indent="1"/>
    </xf>
    <xf numFmtId="37" fontId="15" fillId="11" borderId="0" xfId="2" applyNumberFormat="1" applyFont="1" applyFill="1" applyBorder="1" applyAlignment="1">
      <alignment horizontal="center"/>
    </xf>
    <xf numFmtId="37" fontId="15" fillId="11" borderId="0" xfId="2" applyNumberFormat="1" applyFont="1" applyFill="1" applyBorder="1" applyAlignment="1">
      <alignment horizontal="center" vertical="center"/>
    </xf>
    <xf numFmtId="0" fontId="16" fillId="11" borderId="0" xfId="0" applyFont="1" applyFill="1" applyAlignment="1">
      <alignment horizontal="left" indent="1"/>
    </xf>
    <xf numFmtId="0" fontId="15" fillId="11" borderId="0" xfId="0" applyFont="1" applyFill="1" applyAlignment="1">
      <alignment horizontal="center"/>
    </xf>
    <xf numFmtId="4" fontId="15" fillId="11" borderId="0" xfId="0" applyNumberFormat="1" applyFont="1" applyFill="1" applyAlignment="1">
      <alignment horizontal="center"/>
    </xf>
    <xf numFmtId="0" fontId="16" fillId="11" borderId="0" xfId="0" applyFont="1" applyFill="1" applyAlignment="1">
      <alignment horizontal="left"/>
    </xf>
    <xf numFmtId="4" fontId="16" fillId="5" borderId="0" xfId="4" applyNumberFormat="1" applyFont="1" applyBorder="1" applyAlignment="1">
      <alignment horizontal="left" vertical="center" wrapText="1"/>
    </xf>
    <xf numFmtId="0" fontId="16" fillId="5" borderId="0" xfId="4" applyFont="1" applyBorder="1" applyAlignment="1">
      <alignment horizontal="left"/>
    </xf>
    <xf numFmtId="0" fontId="16" fillId="8" borderId="0" xfId="7" applyFont="1" applyBorder="1" applyAlignment="1">
      <alignment horizontal="left"/>
    </xf>
    <xf numFmtId="0" fontId="15" fillId="7" borderId="0" xfId="6" applyFont="1"/>
    <xf numFmtId="0" fontId="16" fillId="7" borderId="0" xfId="6" applyFont="1"/>
    <xf numFmtId="37" fontId="16" fillId="7" borderId="0" xfId="6" applyNumberFormat="1" applyFont="1" applyBorder="1" applyAlignment="1">
      <alignment horizontal="center"/>
    </xf>
    <xf numFmtId="0" fontId="16" fillId="7" borderId="0" xfId="6" applyFont="1" applyAlignment="1">
      <alignment horizontal="center"/>
    </xf>
    <xf numFmtId="4" fontId="16" fillId="7" borderId="0" xfId="6" applyNumberFormat="1" applyFont="1" applyAlignment="1">
      <alignment horizontal="center"/>
    </xf>
    <xf numFmtId="0" fontId="13" fillId="0" borderId="0" xfId="0" applyFont="1" applyAlignment="1">
      <alignment horizontal="left" indent="1"/>
    </xf>
    <xf numFmtId="0" fontId="6" fillId="17" borderId="0" xfId="13"/>
    <xf numFmtId="0" fontId="21" fillId="0" borderId="0" xfId="8" applyFont="1"/>
    <xf numFmtId="42" fontId="5" fillId="4" borderId="0" xfId="3" applyNumberFormat="1" applyFont="1" applyBorder="1" applyAlignment="1">
      <alignment horizontal="center" vertical="center" textRotation="90" wrapText="1"/>
    </xf>
    <xf numFmtId="0" fontId="11" fillId="0" borderId="8" xfId="0" applyFont="1" applyBorder="1"/>
    <xf numFmtId="0" fontId="10" fillId="0" borderId="8" xfId="0" applyFont="1" applyBorder="1"/>
    <xf numFmtId="6" fontId="10" fillId="0" borderId="0" xfId="0" applyNumberFormat="1" applyFont="1" applyAlignment="1">
      <alignment vertical="center" wrapText="1"/>
    </xf>
    <xf numFmtId="0" fontId="10" fillId="0" borderId="0" xfId="0" applyFont="1" applyAlignment="1">
      <alignment vertical="center" wrapText="1"/>
    </xf>
    <xf numFmtId="0" fontId="36" fillId="10" borderId="0" xfId="0" applyFont="1" applyFill="1"/>
    <xf numFmtId="0" fontId="37" fillId="10" borderId="0" xfId="0" applyFont="1" applyFill="1"/>
    <xf numFmtId="0" fontId="27" fillId="0" borderId="0" xfId="0" applyFont="1" applyAlignment="1">
      <alignment horizontal="left" indent="1"/>
    </xf>
    <xf numFmtId="0" fontId="16" fillId="4" borderId="0" xfId="3" applyFont="1" applyAlignment="1">
      <alignment horizontal="left"/>
    </xf>
    <xf numFmtId="0" fontId="16" fillId="5" borderId="0" xfId="4" applyFont="1"/>
    <xf numFmtId="42" fontId="6" fillId="8" borderId="0" xfId="7" applyNumberFormat="1" applyBorder="1" applyAlignment="1">
      <alignment horizontal="center" textRotation="90" wrapText="1"/>
    </xf>
    <xf numFmtId="0" fontId="16" fillId="11" borderId="0" xfId="7" applyFont="1" applyFill="1"/>
    <xf numFmtId="8" fontId="10" fillId="0" borderId="8" xfId="0" applyNumberFormat="1" applyFont="1" applyBorder="1" applyAlignment="1">
      <alignment horizontal="left"/>
    </xf>
    <xf numFmtId="0" fontId="24" fillId="18" borderId="0" xfId="14"/>
    <xf numFmtId="8" fontId="20" fillId="9" borderId="8" xfId="0" applyNumberFormat="1" applyFont="1" applyFill="1" applyBorder="1" applyAlignment="1">
      <alignment horizontal="right" vertical="center" wrapText="1"/>
    </xf>
    <xf numFmtId="0" fontId="11" fillId="0" borderId="0" xfId="0" applyFont="1" applyAlignment="1">
      <alignment horizontal="center" wrapText="1"/>
    </xf>
    <xf numFmtId="0" fontId="5" fillId="17" borderId="0" xfId="13" applyFont="1"/>
    <xf numFmtId="0" fontId="22" fillId="0" borderId="0" xfId="0" applyFont="1" applyAlignment="1">
      <alignment horizontal="center" wrapText="1"/>
    </xf>
    <xf numFmtId="0" fontId="11" fillId="0" borderId="0" xfId="0" applyFont="1" applyAlignment="1">
      <alignment horizontal="center"/>
    </xf>
    <xf numFmtId="0" fontId="22" fillId="0" borderId="0" xfId="0" applyFont="1" applyAlignment="1">
      <alignment wrapText="1"/>
    </xf>
    <xf numFmtId="3" fontId="10" fillId="0" borderId="0" xfId="0" applyNumberFormat="1" applyFont="1" applyAlignment="1">
      <alignment horizontal="right" vertical="center"/>
    </xf>
    <xf numFmtId="10" fontId="11" fillId="0" borderId="0" xfId="0" applyNumberFormat="1" applyFont="1" applyAlignment="1">
      <alignment horizontal="right" vertical="center"/>
    </xf>
    <xf numFmtId="3" fontId="20" fillId="0" borderId="0" xfId="0" applyNumberFormat="1" applyFont="1" applyAlignment="1">
      <alignment wrapText="1"/>
    </xf>
    <xf numFmtId="10" fontId="20" fillId="0" borderId="0" xfId="0" applyNumberFormat="1" applyFont="1" applyAlignment="1">
      <alignment wrapText="1"/>
    </xf>
    <xf numFmtId="0" fontId="20" fillId="0" borderId="0" xfId="0" applyFont="1" applyAlignment="1">
      <alignment wrapText="1"/>
    </xf>
    <xf numFmtId="0" fontId="20" fillId="0" borderId="0" xfId="0" applyFont="1"/>
    <xf numFmtId="8" fontId="20" fillId="0" borderId="0" xfId="0" applyNumberFormat="1" applyFont="1" applyAlignment="1">
      <alignment vertical="center" wrapText="1"/>
    </xf>
    <xf numFmtId="0" fontId="22" fillId="0" borderId="0" xfId="0" applyFont="1" applyAlignment="1">
      <alignment vertical="center" wrapText="1"/>
    </xf>
    <xf numFmtId="4" fontId="0" fillId="0" borderId="0" xfId="0" applyNumberFormat="1"/>
    <xf numFmtId="4" fontId="0" fillId="0" borderId="0" xfId="0" applyNumberFormat="1" applyAlignment="1">
      <alignment horizontal="center"/>
    </xf>
    <xf numFmtId="4" fontId="26" fillId="0" borderId="0" xfId="0" applyNumberFormat="1" applyFont="1" applyAlignment="1">
      <alignment horizontal="center"/>
    </xf>
    <xf numFmtId="4" fontId="0" fillId="0" borderId="0" xfId="11" applyNumberFormat="1" applyFont="1"/>
    <xf numFmtId="4" fontId="27" fillId="0" borderId="0" xfId="11" applyNumberFormat="1" applyFont="1"/>
    <xf numFmtId="0" fontId="0" fillId="0" borderId="0" xfId="0" applyAlignment="1">
      <alignment horizontal="left" indent="1"/>
    </xf>
    <xf numFmtId="0" fontId="0" fillId="0" borderId="0" xfId="0" applyAlignment="1">
      <alignment vertical="top"/>
    </xf>
    <xf numFmtId="3" fontId="25" fillId="14" borderId="2" xfId="12" applyNumberFormat="1" applyAlignment="1">
      <alignment horizontal="left" indent="1"/>
    </xf>
    <xf numFmtId="0" fontId="29" fillId="0" borderId="0" xfId="0" applyFont="1" applyAlignment="1">
      <alignment horizontal="center" vertical="top"/>
    </xf>
    <xf numFmtId="0" fontId="40" fillId="0" borderId="0" xfId="0" applyFont="1" applyAlignment="1">
      <alignment vertical="top"/>
    </xf>
    <xf numFmtId="0" fontId="0" fillId="0" borderId="0" xfId="0" applyAlignment="1">
      <alignment horizontal="center" vertical="center"/>
    </xf>
    <xf numFmtId="0" fontId="0" fillId="0" borderId="0" xfId="0" applyAlignment="1">
      <alignment horizontal="center"/>
    </xf>
    <xf numFmtId="0" fontId="20" fillId="0" borderId="0" xfId="0" applyFont="1" applyAlignment="1">
      <alignment horizontal="right" vertical="center" wrapText="1"/>
    </xf>
    <xf numFmtId="0" fontId="0" fillId="0" borderId="0" xfId="0" applyAlignment="1">
      <alignment wrapText="1"/>
    </xf>
    <xf numFmtId="0" fontId="10" fillId="21" borderId="0" xfId="0" applyFont="1" applyFill="1"/>
    <xf numFmtId="0" fontId="10" fillId="21" borderId="0" xfId="0" applyFont="1" applyFill="1" applyAlignment="1">
      <alignment horizontal="center"/>
    </xf>
    <xf numFmtId="4" fontId="0" fillId="0" borderId="0" xfId="11" applyNumberFormat="1" applyFont="1" applyBorder="1"/>
    <xf numFmtId="4" fontId="25" fillId="14" borderId="11" xfId="12" applyNumberFormat="1" applyBorder="1"/>
    <xf numFmtId="4" fontId="25" fillId="22" borderId="11" xfId="12" applyNumberFormat="1" applyFill="1" applyBorder="1"/>
    <xf numFmtId="0" fontId="0" fillId="0" borderId="0" xfId="0" applyAlignment="1">
      <alignment horizontal="left" vertical="center"/>
    </xf>
    <xf numFmtId="0" fontId="0" fillId="0" borderId="0" xfId="0" applyAlignment="1">
      <alignment horizontal="left" vertical="top"/>
    </xf>
    <xf numFmtId="0" fontId="0" fillId="0" borderId="11" xfId="0" applyBorder="1"/>
    <xf numFmtId="2" fontId="0" fillId="0" borderId="11" xfId="0" applyNumberFormat="1" applyBorder="1"/>
    <xf numFmtId="0" fontId="0" fillId="0" borderId="0" xfId="0" applyAlignment="1">
      <alignment horizontal="left"/>
    </xf>
    <xf numFmtId="0" fontId="0" fillId="0" borderId="0" xfId="0" applyAlignment="1">
      <alignment vertical="center" wrapText="1"/>
    </xf>
    <xf numFmtId="0" fontId="41" fillId="0" borderId="0" xfId="0" applyFont="1" applyAlignment="1">
      <alignment vertical="center" textRotation="135"/>
    </xf>
    <xf numFmtId="0" fontId="0" fillId="0" borderId="0" xfId="0" applyAlignment="1">
      <alignment vertical="top" wrapText="1"/>
    </xf>
    <xf numFmtId="0" fontId="16" fillId="8" borderId="0" xfId="7" applyFont="1" applyAlignment="1">
      <alignment horizontal="center" vertical="center" wrapText="1"/>
    </xf>
    <xf numFmtId="0" fontId="16" fillId="11" borderId="0" xfId="0" applyFont="1" applyFill="1" applyAlignment="1">
      <alignment horizontal="center" vertical="center" wrapText="1"/>
    </xf>
    <xf numFmtId="0" fontId="16" fillId="5" borderId="0" xfId="4" applyFont="1" applyAlignment="1">
      <alignment horizontal="center" vertical="center" wrapText="1"/>
    </xf>
    <xf numFmtId="0" fontId="16" fillId="4" borderId="0" xfId="3" applyFont="1" applyAlignment="1">
      <alignment horizontal="center" vertical="center" wrapText="1"/>
    </xf>
    <xf numFmtId="0" fontId="16" fillId="7" borderId="0" xfId="6" applyFont="1" applyAlignment="1">
      <alignment horizontal="center" vertical="center" wrapText="1"/>
    </xf>
    <xf numFmtId="0" fontId="16" fillId="21" borderId="0" xfId="0" applyFont="1" applyFill="1" applyAlignment="1">
      <alignment horizontal="center" vertical="center" wrapText="1"/>
    </xf>
    <xf numFmtId="4" fontId="26" fillId="26" borderId="11" xfId="0" applyNumberFormat="1" applyFont="1" applyFill="1" applyBorder="1" applyAlignment="1">
      <alignment horizontal="center"/>
    </xf>
    <xf numFmtId="0" fontId="10" fillId="27" borderId="0" xfId="0" applyFont="1" applyFill="1"/>
    <xf numFmtId="0" fontId="15" fillId="27" borderId="0" xfId="0" applyFont="1" applyFill="1"/>
    <xf numFmtId="0" fontId="10" fillId="27" borderId="0" xfId="0" applyFont="1" applyFill="1" applyAlignment="1">
      <alignment horizontal="center"/>
    </xf>
    <xf numFmtId="0" fontId="16" fillId="27" borderId="0" xfId="0" applyFont="1" applyFill="1" applyAlignment="1">
      <alignment horizontal="center" vertical="center" wrapText="1"/>
    </xf>
    <xf numFmtId="0" fontId="13" fillId="0" borderId="0" xfId="0" applyFont="1" applyAlignment="1">
      <alignment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horizontal="center" vertical="center" wrapText="1"/>
    </xf>
    <xf numFmtId="0" fontId="11" fillId="0" borderId="0" xfId="0" applyFont="1" applyAlignment="1">
      <alignment vertical="center"/>
    </xf>
    <xf numFmtId="8" fontId="20" fillId="0" borderId="0" xfId="0" applyNumberFormat="1" applyFont="1" applyAlignment="1">
      <alignment horizontal="center"/>
    </xf>
    <xf numFmtId="0" fontId="8" fillId="0" borderId="0" xfId="1" applyFont="1" applyBorder="1" applyAlignment="1">
      <alignment vertical="center"/>
    </xf>
    <xf numFmtId="0" fontId="6" fillId="0" borderId="0" xfId="3" applyFill="1"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4" fontId="13" fillId="0" borderId="0" xfId="0" applyNumberFormat="1" applyFont="1" applyAlignment="1">
      <alignment horizontal="center" vertical="center"/>
    </xf>
    <xf numFmtId="0" fontId="20" fillId="12" borderId="26" xfId="0" applyFont="1" applyFill="1" applyBorder="1" applyAlignment="1">
      <alignment horizontal="right" vertical="center" wrapText="1"/>
    </xf>
    <xf numFmtId="4" fontId="16" fillId="5" borderId="11" xfId="4" applyNumberFormat="1" applyFont="1" applyBorder="1" applyAlignment="1">
      <alignment horizontal="left"/>
    </xf>
    <xf numFmtId="4" fontId="16" fillId="5" borderId="11" xfId="4" applyNumberFormat="1" applyFont="1" applyBorder="1" applyAlignment="1">
      <alignment horizontal="right"/>
    </xf>
    <xf numFmtId="0" fontId="16" fillId="5" borderId="11" xfId="4" applyFont="1" applyBorder="1" applyAlignment="1">
      <alignment horizontal="left"/>
    </xf>
    <xf numFmtId="4" fontId="16" fillId="5" borderId="13" xfId="4" applyNumberFormat="1" applyFont="1" applyBorder="1" applyAlignment="1">
      <alignment horizontal="left"/>
    </xf>
    <xf numFmtId="4" fontId="16" fillId="4" borderId="11" xfId="3" applyNumberFormat="1" applyFont="1" applyBorder="1" applyAlignment="1">
      <alignment horizontal="left"/>
    </xf>
    <xf numFmtId="4" fontId="16" fillId="4" borderId="11" xfId="3" applyNumberFormat="1" applyFont="1" applyBorder="1" applyAlignment="1">
      <alignment horizontal="right"/>
    </xf>
    <xf numFmtId="4" fontId="16" fillId="8" borderId="11" xfId="7" applyNumberFormat="1" applyFont="1" applyBorder="1" applyAlignment="1">
      <alignment horizontal="left"/>
    </xf>
    <xf numFmtId="4" fontId="16" fillId="8" borderId="11" xfId="7" applyNumberFormat="1" applyFont="1" applyBorder="1" applyAlignment="1">
      <alignment horizontal="right"/>
    </xf>
    <xf numFmtId="4" fontId="16" fillId="11" borderId="11" xfId="7" applyNumberFormat="1" applyFont="1" applyFill="1" applyBorder="1" applyAlignment="1">
      <alignment horizontal="left"/>
    </xf>
    <xf numFmtId="4" fontId="16" fillId="11" borderId="11" xfId="7" applyNumberFormat="1" applyFont="1" applyFill="1" applyBorder="1" applyAlignment="1">
      <alignment horizontal="right"/>
    </xf>
    <xf numFmtId="4" fontId="16" fillId="7" borderId="11" xfId="6" applyNumberFormat="1" applyFont="1" applyBorder="1" applyAlignment="1">
      <alignment horizontal="left"/>
    </xf>
    <xf numFmtId="4" fontId="16" fillId="7" borderId="11" xfId="6" applyNumberFormat="1" applyFont="1" applyBorder="1" applyAlignment="1">
      <alignment horizontal="right"/>
    </xf>
    <xf numFmtId="4" fontId="16" fillId="27" borderId="11" xfId="6" applyNumberFormat="1" applyFont="1" applyFill="1" applyBorder="1" applyAlignment="1">
      <alignment horizontal="left"/>
    </xf>
    <xf numFmtId="4" fontId="16" fillId="27" borderId="11" xfId="6" applyNumberFormat="1" applyFont="1" applyFill="1" applyBorder="1" applyAlignment="1">
      <alignment horizontal="right"/>
    </xf>
    <xf numFmtId="4" fontId="16" fillId="21" borderId="11" xfId="6" applyNumberFormat="1" applyFont="1" applyFill="1" applyBorder="1" applyAlignment="1">
      <alignment horizontal="left"/>
    </xf>
    <xf numFmtId="4" fontId="16" fillId="21" borderId="11" xfId="6" applyNumberFormat="1" applyFont="1" applyFill="1" applyBorder="1" applyAlignment="1">
      <alignment horizontal="right"/>
    </xf>
    <xf numFmtId="0" fontId="16" fillId="7" borderId="0" xfId="6" applyFont="1" applyBorder="1" applyAlignment="1">
      <alignment horizontal="left"/>
    </xf>
    <xf numFmtId="0" fontId="20" fillId="0" borderId="8" xfId="0" applyFont="1" applyBorder="1" applyAlignment="1">
      <alignment horizontal="right" vertical="center" wrapText="1"/>
    </xf>
    <xf numFmtId="4" fontId="38" fillId="0" borderId="0" xfId="12" applyNumberFormat="1" applyFont="1" applyFill="1" applyBorder="1" applyAlignment="1">
      <alignment horizontal="right" wrapText="1"/>
    </xf>
    <xf numFmtId="0" fontId="42" fillId="0" borderId="11" xfId="0" applyFont="1" applyBorder="1" applyAlignment="1">
      <alignment horizontal="center" vertical="center" textRotation="90" wrapText="1"/>
    </xf>
    <xf numFmtId="0" fontId="43" fillId="21" borderId="11" xfId="0" applyFont="1" applyFill="1" applyBorder="1" applyAlignment="1">
      <alignment horizontal="center" vertical="center" textRotation="90" wrapText="1"/>
    </xf>
    <xf numFmtId="2" fontId="46" fillId="22" borderId="11" xfId="0" applyNumberFormat="1" applyFont="1" applyFill="1" applyBorder="1" applyAlignment="1">
      <alignment horizontal="center" vertical="center"/>
    </xf>
    <xf numFmtId="0" fontId="43" fillId="28" borderId="11" xfId="0" applyFont="1" applyFill="1" applyBorder="1" applyAlignment="1">
      <alignment horizontal="center" vertical="center" textRotation="90"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vertical="center"/>
    </xf>
    <xf numFmtId="4" fontId="7" fillId="0" borderId="0" xfId="8" applyNumberFormat="1" applyBorder="1" applyAlignment="1">
      <alignment horizontal="center" vertical="center"/>
    </xf>
    <xf numFmtId="0" fontId="29" fillId="0" borderId="11" xfId="0" applyFont="1" applyBorder="1" applyAlignment="1">
      <alignment vertical="center" wrapText="1"/>
    </xf>
    <xf numFmtId="0" fontId="20" fillId="0" borderId="0" xfId="0" applyFont="1" applyAlignment="1">
      <alignment horizontal="center" vertical="center" wrapText="1"/>
    </xf>
    <xf numFmtId="8" fontId="20" fillId="0" borderId="0" xfId="0" applyNumberFormat="1" applyFont="1" applyAlignment="1">
      <alignment horizontal="right" vertical="center" wrapText="1"/>
    </xf>
    <xf numFmtId="0" fontId="10" fillId="0" borderId="0" xfId="0" applyFont="1" applyAlignment="1">
      <alignment horizontal="center" vertical="center" wrapText="1"/>
    </xf>
    <xf numFmtId="4" fontId="25" fillId="14" borderId="27" xfId="12" applyNumberFormat="1" applyBorder="1" applyAlignment="1">
      <alignment horizontal="right" wrapText="1"/>
    </xf>
    <xf numFmtId="4" fontId="25" fillId="14" borderId="11" xfId="12" applyNumberFormat="1" applyBorder="1" applyAlignment="1">
      <alignment horizontal="center" vertical="center" wrapText="1"/>
    </xf>
    <xf numFmtId="4" fontId="25" fillId="14" borderId="11" xfId="12" applyNumberFormat="1" applyBorder="1" applyAlignment="1">
      <alignment horizontal="right" wrapText="1"/>
    </xf>
    <xf numFmtId="4" fontId="16" fillId="5" borderId="13" xfId="4" applyNumberFormat="1" applyFont="1" applyBorder="1" applyAlignment="1">
      <alignment horizontal="right"/>
    </xf>
    <xf numFmtId="4" fontId="16" fillId="8" borderId="13" xfId="7" applyNumberFormat="1" applyFont="1" applyBorder="1" applyAlignment="1">
      <alignment horizontal="right"/>
    </xf>
    <xf numFmtId="4" fontId="16" fillId="11" borderId="13" xfId="7" applyNumberFormat="1" applyFont="1" applyFill="1" applyBorder="1" applyAlignment="1">
      <alignment horizontal="right"/>
    </xf>
    <xf numFmtId="4" fontId="16" fillId="7" borderId="13" xfId="6" applyNumberFormat="1" applyFont="1" applyBorder="1" applyAlignment="1">
      <alignment horizontal="right"/>
    </xf>
    <xf numFmtId="4" fontId="11" fillId="27" borderId="13" xfId="0" applyNumberFormat="1" applyFont="1" applyFill="1" applyBorder="1" applyAlignment="1">
      <alignment horizontal="right"/>
    </xf>
    <xf numFmtId="4" fontId="11" fillId="21" borderId="13" xfId="0" applyNumberFormat="1" applyFont="1" applyFill="1" applyBorder="1" applyAlignment="1">
      <alignment horizontal="right"/>
    </xf>
    <xf numFmtId="4" fontId="16" fillId="4" borderId="28" xfId="3" applyNumberFormat="1" applyFont="1" applyBorder="1" applyAlignment="1">
      <alignment horizontal="right"/>
    </xf>
    <xf numFmtId="4" fontId="16" fillId="5" borderId="28" xfId="4" applyNumberFormat="1" applyFont="1" applyBorder="1" applyAlignment="1">
      <alignment horizontal="right"/>
    </xf>
    <xf numFmtId="4" fontId="16" fillId="8" borderId="28" xfId="7" applyNumberFormat="1" applyFont="1" applyBorder="1" applyAlignment="1">
      <alignment horizontal="right"/>
    </xf>
    <xf numFmtId="4" fontId="16" fillId="11" borderId="28" xfId="7" applyNumberFormat="1" applyFont="1" applyFill="1" applyBorder="1" applyAlignment="1">
      <alignment horizontal="right"/>
    </xf>
    <xf numFmtId="4" fontId="16" fillId="7" borderId="28" xfId="6" applyNumberFormat="1" applyFont="1" applyBorder="1" applyAlignment="1">
      <alignment horizontal="right"/>
    </xf>
    <xf numFmtId="4" fontId="11" fillId="27" borderId="28" xfId="0" applyNumberFormat="1" applyFont="1" applyFill="1" applyBorder="1" applyAlignment="1">
      <alignment horizontal="right"/>
    </xf>
    <xf numFmtId="4" fontId="11" fillId="21" borderId="28" xfId="0" applyNumberFormat="1" applyFont="1" applyFill="1" applyBorder="1" applyAlignment="1">
      <alignment horizontal="right"/>
    </xf>
    <xf numFmtId="4" fontId="25" fillId="14" borderId="11" xfId="12" applyNumberFormat="1" applyBorder="1" applyAlignment="1">
      <alignment horizontal="center"/>
    </xf>
    <xf numFmtId="4" fontId="25" fillId="14" borderId="11" xfId="12" applyNumberFormat="1" applyBorder="1" applyAlignment="1">
      <alignment horizontal="right"/>
    </xf>
    <xf numFmtId="0" fontId="19" fillId="12" borderId="25" xfId="0" applyFont="1" applyFill="1" applyBorder="1" applyAlignment="1">
      <alignment horizontal="left" vertical="center" wrapText="1"/>
    </xf>
    <xf numFmtId="0" fontId="0" fillId="0" borderId="13" xfId="0" applyBorder="1"/>
    <xf numFmtId="2" fontId="25" fillId="14" borderId="11" xfId="12" applyNumberFormat="1" applyBorder="1" applyAlignment="1"/>
    <xf numFmtId="2" fontId="25" fillId="14" borderId="11" xfId="12" applyNumberFormat="1" applyBorder="1"/>
    <xf numFmtId="2" fontId="25" fillId="14" borderId="11" xfId="12" applyNumberFormat="1" applyBorder="1" applyAlignment="1">
      <alignment wrapText="1"/>
    </xf>
    <xf numFmtId="0" fontId="0" fillId="0" borderId="24" xfId="0" applyBorder="1" applyAlignment="1">
      <alignment horizontal="center" vertical="center" wrapText="1"/>
    </xf>
    <xf numFmtId="0" fontId="0" fillId="0" borderId="11" xfId="0" applyBorder="1" applyAlignment="1">
      <alignment wrapText="1"/>
    </xf>
    <xf numFmtId="0" fontId="0" fillId="0" borderId="13" xfId="0" applyBorder="1" applyAlignment="1">
      <alignment wrapText="1"/>
    </xf>
    <xf numFmtId="0" fontId="0" fillId="0" borderId="23" xfId="0" applyBorder="1" applyAlignment="1">
      <alignment wrapText="1"/>
    </xf>
    <xf numFmtId="0" fontId="29" fillId="31" borderId="11" xfId="22" applyFont="1" applyFill="1" applyBorder="1"/>
    <xf numFmtId="0" fontId="29" fillId="31" borderId="11" xfId="22" applyFont="1" applyFill="1" applyBorder="1" applyAlignment="1"/>
    <xf numFmtId="0" fontId="29" fillId="32" borderId="11" xfId="21" applyFont="1" applyFill="1" applyBorder="1"/>
    <xf numFmtId="0" fontId="40" fillId="32" borderId="11" xfId="12" applyFont="1" applyFill="1" applyBorder="1"/>
    <xf numFmtId="0" fontId="40" fillId="31" borderId="11" xfId="12" applyFont="1" applyFill="1" applyBorder="1"/>
    <xf numFmtId="0" fontId="0" fillId="0" borderId="11" xfId="0" applyBorder="1" applyAlignment="1">
      <alignment vertical="center" wrapText="1"/>
    </xf>
    <xf numFmtId="0" fontId="0" fillId="0" borderId="0" xfId="0" applyAlignment="1">
      <alignment vertical="center"/>
    </xf>
    <xf numFmtId="165" fontId="10" fillId="0" borderId="0" xfId="2" applyNumberFormat="1" applyFont="1" applyFill="1" applyBorder="1" applyAlignment="1">
      <alignment horizontal="center" vertical="center"/>
    </xf>
    <xf numFmtId="4" fontId="10" fillId="0" borderId="0" xfId="2" applyNumberFormat="1" applyFont="1" applyFill="1" applyBorder="1" applyAlignment="1">
      <alignment horizontal="center" vertical="center"/>
    </xf>
    <xf numFmtId="0" fontId="4" fillId="0" borderId="0" xfId="0" applyFont="1" applyAlignment="1">
      <alignment horizontal="center" vertical="center"/>
    </xf>
    <xf numFmtId="166" fontId="10" fillId="0" borderId="0" xfId="0" applyNumberFormat="1" applyFont="1"/>
    <xf numFmtId="0" fontId="11" fillId="9" borderId="0" xfId="0" applyFont="1" applyFill="1"/>
    <xf numFmtId="0" fontId="47" fillId="0" borderId="0" xfId="0" applyFont="1" applyAlignment="1">
      <alignment horizontal="left" wrapText="1"/>
    </xf>
    <xf numFmtId="8" fontId="10" fillId="0" borderId="9" xfId="11" applyNumberFormat="1" applyFont="1" applyBorder="1" applyAlignment="1">
      <alignment vertical="center"/>
    </xf>
    <xf numFmtId="8" fontId="10" fillId="0" borderId="8" xfId="0" applyNumberFormat="1" applyFont="1" applyBorder="1" applyAlignment="1">
      <alignment vertical="center"/>
    </xf>
    <xf numFmtId="0" fontId="45" fillId="0" borderId="0" xfId="8" applyFont="1"/>
    <xf numFmtId="0" fontId="48" fillId="0" borderId="0" xfId="0" applyFont="1"/>
    <xf numFmtId="0" fontId="36" fillId="20" borderId="9" xfId="0" applyFont="1" applyFill="1" applyBorder="1" applyAlignment="1">
      <alignment horizontal="left" vertical="center" wrapText="1"/>
    </xf>
    <xf numFmtId="0" fontId="36" fillId="20" borderId="3" xfId="0" applyFont="1" applyFill="1" applyBorder="1" applyAlignment="1">
      <alignment horizontal="left" vertical="center" wrapText="1"/>
    </xf>
    <xf numFmtId="0" fontId="21" fillId="0" borderId="0" xfId="8" applyFont="1" applyAlignment="1">
      <alignment horizontal="center" wrapText="1"/>
    </xf>
    <xf numFmtId="15" fontId="10" fillId="0" borderId="8" xfId="0" applyNumberFormat="1" applyFont="1" applyBorder="1" applyAlignment="1">
      <alignment horizontal="center" vertical="center" wrapText="1"/>
    </xf>
    <xf numFmtId="15" fontId="20" fillId="9" borderId="3" xfId="0" applyNumberFormat="1" applyFont="1" applyFill="1" applyBorder="1" applyAlignment="1">
      <alignment horizontal="center" vertical="center" wrapText="1"/>
    </xf>
    <xf numFmtId="8" fontId="20" fillId="0" borderId="35" xfId="0" applyNumberFormat="1" applyFont="1" applyBorder="1" applyAlignment="1">
      <alignment horizontal="right" vertical="center" wrapText="1"/>
    </xf>
    <xf numFmtId="0" fontId="14" fillId="0" borderId="0" xfId="13" applyFont="1" applyFill="1"/>
    <xf numFmtId="0" fontId="13" fillId="0" borderId="0" xfId="13" applyFont="1" applyFill="1"/>
    <xf numFmtId="0" fontId="13" fillId="0" borderId="8" xfId="13" applyFont="1" applyFill="1" applyBorder="1" applyAlignment="1">
      <alignment horizontal="center" wrapText="1"/>
    </xf>
    <xf numFmtId="0" fontId="13" fillId="0" borderId="8" xfId="13" applyFont="1" applyFill="1" applyBorder="1" applyAlignment="1">
      <alignment wrapText="1"/>
    </xf>
    <xf numFmtId="8" fontId="13" fillId="0" borderId="8" xfId="13" applyNumberFormat="1" applyFont="1" applyFill="1" applyBorder="1"/>
    <xf numFmtId="0" fontId="13" fillId="0" borderId="8" xfId="13" applyFont="1" applyFill="1" applyBorder="1"/>
    <xf numFmtId="8" fontId="20" fillId="9" borderId="36" xfId="0" applyNumberFormat="1" applyFont="1" applyFill="1" applyBorder="1" applyAlignment="1">
      <alignment horizontal="right" vertical="center" wrapText="1"/>
    </xf>
    <xf numFmtId="8" fontId="20" fillId="9" borderId="9" xfId="0" applyNumberFormat="1" applyFont="1" applyFill="1" applyBorder="1" applyAlignment="1">
      <alignment horizontal="right" vertical="center" wrapText="1"/>
    </xf>
    <xf numFmtId="0" fontId="10" fillId="13" borderId="8" xfId="0" applyFont="1" applyFill="1" applyBorder="1" applyAlignment="1">
      <alignment vertical="center"/>
    </xf>
    <xf numFmtId="8" fontId="10" fillId="0" borderId="3" xfId="0" applyNumberFormat="1" applyFont="1" applyBorder="1" applyAlignment="1">
      <alignment horizontal="right" vertical="center"/>
    </xf>
    <xf numFmtId="15" fontId="20" fillId="0" borderId="16" xfId="0" applyNumberFormat="1" applyFont="1" applyBorder="1" applyAlignment="1">
      <alignment horizontal="center" vertical="center" wrapText="1"/>
    </xf>
    <xf numFmtId="15" fontId="10" fillId="0" borderId="16" xfId="0" applyNumberFormat="1" applyFont="1" applyBorder="1" applyAlignment="1">
      <alignment horizontal="center" vertical="center" wrapText="1"/>
    </xf>
    <xf numFmtId="0" fontId="7" fillId="10" borderId="0" xfId="8" applyFill="1"/>
    <xf numFmtId="0" fontId="0" fillId="0" borderId="0" xfId="0" applyAlignment="1">
      <alignment horizontal="left" vertical="top" wrapText="1"/>
    </xf>
    <xf numFmtId="0" fontId="39" fillId="0" borderId="0" xfId="0" applyFont="1" applyAlignment="1">
      <alignment horizontal="left" wrapText="1" indent="1"/>
    </xf>
    <xf numFmtId="0" fontId="39" fillId="0" borderId="22" xfId="0" applyFont="1" applyBorder="1" applyAlignment="1">
      <alignment horizontal="left" wrapText="1" indent="1"/>
    </xf>
    <xf numFmtId="0" fontId="10" fillId="0" borderId="0" xfId="0" applyFont="1" applyAlignment="1">
      <alignment vertical="top" wrapText="1"/>
    </xf>
    <xf numFmtId="0" fontId="0" fillId="0" borderId="0" xfId="0" applyAlignment="1">
      <alignment vertical="top" wrapText="1"/>
    </xf>
    <xf numFmtId="42" fontId="5" fillId="7" borderId="0" xfId="6" applyNumberFormat="1" applyFont="1" applyBorder="1" applyAlignment="1">
      <alignment horizontal="center" textRotation="90" wrapText="1"/>
    </xf>
    <xf numFmtId="42" fontId="5" fillId="4" borderId="0" xfId="3" applyNumberFormat="1" applyFont="1" applyBorder="1" applyAlignment="1">
      <alignment horizontal="center" textRotation="90" wrapText="1"/>
    </xf>
    <xf numFmtId="42" fontId="5" fillId="8" borderId="0" xfId="7" applyNumberFormat="1" applyFont="1" applyBorder="1" applyAlignment="1">
      <alignment horizontal="center" textRotation="90" wrapText="1"/>
    </xf>
    <xf numFmtId="42" fontId="5" fillId="11" borderId="0" xfId="5" applyNumberFormat="1" applyFont="1" applyFill="1" applyBorder="1" applyAlignment="1">
      <alignment horizontal="center" textRotation="90" wrapText="1"/>
    </xf>
    <xf numFmtId="42" fontId="3" fillId="3" borderId="0" xfId="0" applyNumberFormat="1" applyFont="1" applyFill="1" applyAlignment="1">
      <alignment horizontal="center" textRotation="90" wrapText="1"/>
    </xf>
    <xf numFmtId="0" fontId="16" fillId="4" borderId="0" xfId="3" applyFont="1" applyBorder="1" applyAlignment="1">
      <alignment horizontal="left" vertical="center" wrapText="1"/>
    </xf>
    <xf numFmtId="0" fontId="16" fillId="5" borderId="0" xfId="4" applyFont="1" applyBorder="1" applyAlignment="1">
      <alignment horizontal="left" vertical="center" wrapText="1"/>
    </xf>
    <xf numFmtId="0" fontId="16" fillId="8" borderId="0" xfId="7" applyFont="1" applyBorder="1" applyAlignment="1">
      <alignment horizontal="left" vertical="center" wrapText="1"/>
    </xf>
    <xf numFmtId="0" fontId="16" fillId="11" borderId="0" xfId="0" applyFont="1" applyFill="1" applyAlignment="1">
      <alignment horizontal="left" vertical="center" wrapText="1"/>
    </xf>
    <xf numFmtId="0" fontId="16" fillId="11" borderId="33" xfId="0" applyFont="1" applyFill="1" applyBorder="1" applyAlignment="1">
      <alignment horizontal="left" vertical="center" wrapText="1"/>
    </xf>
    <xf numFmtId="0" fontId="16" fillId="7" borderId="0" xfId="6" applyFont="1" applyBorder="1" applyAlignment="1">
      <alignment horizontal="left" vertical="center" wrapText="1"/>
    </xf>
    <xf numFmtId="0" fontId="16" fillId="4" borderId="0" xfId="3" applyFont="1" applyBorder="1" applyAlignment="1">
      <alignment horizontal="left"/>
    </xf>
    <xf numFmtId="0" fontId="16" fillId="27" borderId="0" xfId="0" applyFont="1" applyFill="1" applyAlignment="1">
      <alignment horizontal="left"/>
    </xf>
    <xf numFmtId="0" fontId="11" fillId="27" borderId="0" xfId="0" applyFont="1" applyFill="1" applyAlignment="1">
      <alignment horizontal="left"/>
    </xf>
    <xf numFmtId="0" fontId="5" fillId="27" borderId="0" xfId="0" applyFont="1" applyFill="1" applyAlignment="1">
      <alignment horizontal="center" vertical="center" textRotation="90" wrapText="1"/>
    </xf>
    <xf numFmtId="0" fontId="10" fillId="27" borderId="0" xfId="0" applyFont="1" applyFill="1" applyAlignment="1">
      <alignment horizontal="center" vertical="center" textRotation="90" wrapText="1"/>
    </xf>
    <xf numFmtId="0" fontId="5" fillId="21" borderId="0" xfId="0" applyFont="1" applyFill="1" applyAlignment="1">
      <alignment horizontal="center" vertical="center" textRotation="90"/>
    </xf>
    <xf numFmtId="0" fontId="16" fillId="21" borderId="0" xfId="0" applyFont="1" applyFill="1" applyAlignment="1">
      <alignment horizontal="left" wrapText="1"/>
    </xf>
    <xf numFmtId="0" fontId="16" fillId="21" borderId="0" xfId="0" applyFont="1" applyFill="1" applyAlignment="1">
      <alignment horizontal="left"/>
    </xf>
    <xf numFmtId="0" fontId="10" fillId="0" borderId="0" xfId="0" applyFont="1" applyAlignment="1">
      <alignment vertical="center" wrapText="1"/>
    </xf>
    <xf numFmtId="0" fontId="13" fillId="0" borderId="8" xfId="13" applyFont="1" applyFill="1" applyBorder="1" applyAlignment="1">
      <alignment vertical="center"/>
    </xf>
    <xf numFmtId="0" fontId="10" fillId="0" borderId="8" xfId="0" applyFont="1" applyBorder="1" applyAlignment="1">
      <alignment vertical="center"/>
    </xf>
    <xf numFmtId="0" fontId="10" fillId="0" borderId="21" xfId="0" applyFont="1" applyBorder="1" applyAlignment="1">
      <alignment wrapText="1"/>
    </xf>
    <xf numFmtId="0" fontId="22" fillId="12" borderId="17" xfId="0" applyFont="1" applyFill="1" applyBorder="1" applyAlignment="1">
      <alignment horizontal="center" vertical="center" wrapText="1"/>
    </xf>
    <xf numFmtId="0" fontId="22" fillId="12" borderId="18" xfId="0" applyFont="1" applyFill="1" applyBorder="1" applyAlignment="1">
      <alignment horizontal="center" vertical="center" wrapText="1"/>
    </xf>
    <xf numFmtId="0" fontId="10" fillId="0" borderId="9" xfId="0" applyFont="1" applyBorder="1" applyAlignment="1">
      <alignment wrapText="1"/>
    </xf>
    <xf numFmtId="0" fontId="10" fillId="0" borderId="6" xfId="0" applyFont="1" applyBorder="1" applyAlignment="1">
      <alignment wrapText="1"/>
    </xf>
    <xf numFmtId="0" fontId="10" fillId="0" borderId="3" xfId="0" applyFont="1" applyBorder="1" applyAlignment="1">
      <alignment wrapText="1"/>
    </xf>
    <xf numFmtId="0" fontId="22" fillId="12" borderId="9" xfId="0" applyFont="1" applyFill="1" applyBorder="1" applyAlignment="1">
      <alignment vertical="center" wrapText="1"/>
    </xf>
    <xf numFmtId="0" fontId="22" fillId="12" borderId="6" xfId="0" applyFont="1" applyFill="1" applyBorder="1" applyAlignment="1">
      <alignment vertical="center" wrapText="1"/>
    </xf>
    <xf numFmtId="0" fontId="22" fillId="12" borderId="3" xfId="0" applyFont="1" applyFill="1" applyBorder="1" applyAlignment="1">
      <alignment vertical="center" wrapText="1"/>
    </xf>
    <xf numFmtId="0" fontId="10" fillId="0" borderId="0" xfId="0" applyFont="1" applyAlignment="1">
      <alignment horizontal="left" vertical="center" wrapText="1"/>
    </xf>
    <xf numFmtId="0" fontId="0" fillId="0" borderId="18" xfId="0" applyBorder="1" applyAlignment="1">
      <alignment horizontal="center" vertical="center" wrapText="1"/>
    </xf>
    <xf numFmtId="0" fontId="50" fillId="0" borderId="34" xfId="0" applyFont="1" applyBorder="1" applyAlignment="1">
      <alignment wrapText="1"/>
    </xf>
    <xf numFmtId="0" fontId="0" fillId="0" borderId="0" xfId="0"/>
    <xf numFmtId="0" fontId="20" fillId="9" borderId="9" xfId="0" applyFont="1" applyFill="1" applyBorder="1" applyAlignment="1">
      <alignment vertical="center" wrapText="1"/>
    </xf>
    <xf numFmtId="0" fontId="20" fillId="9" borderId="3" xfId="0" applyFont="1" applyFill="1" applyBorder="1" applyAlignment="1">
      <alignment vertical="center" wrapText="1"/>
    </xf>
    <xf numFmtId="0" fontId="11" fillId="10" borderId="9" xfId="0" applyFont="1" applyFill="1" applyBorder="1"/>
    <xf numFmtId="0" fontId="11" fillId="10" borderId="6" xfId="0" applyFont="1" applyFill="1" applyBorder="1"/>
    <xf numFmtId="0" fontId="11" fillId="10" borderId="3" xfId="0" applyFont="1" applyFill="1" applyBorder="1"/>
    <xf numFmtId="0" fontId="21" fillId="20" borderId="9" xfId="8" applyFont="1" applyFill="1" applyBorder="1" applyAlignment="1">
      <alignment horizontal="center" wrapText="1"/>
    </xf>
    <xf numFmtId="0" fontId="21" fillId="20" borderId="3" xfId="8" applyFont="1" applyFill="1" applyBorder="1" applyAlignment="1">
      <alignment horizontal="center" wrapText="1"/>
    </xf>
    <xf numFmtId="4" fontId="16" fillId="21" borderId="13" xfId="6" applyNumberFormat="1" applyFont="1" applyFill="1" applyBorder="1" applyAlignment="1">
      <alignment horizontal="left"/>
    </xf>
    <xf numFmtId="4" fontId="16" fillId="21" borderId="10" xfId="6" applyNumberFormat="1" applyFont="1" applyFill="1" applyBorder="1" applyAlignment="1">
      <alignment horizontal="left"/>
    </xf>
    <xf numFmtId="0" fontId="16" fillId="21" borderId="13" xfId="6" applyFont="1" applyFill="1" applyBorder="1" applyAlignment="1">
      <alignment horizontal="left"/>
    </xf>
    <xf numFmtId="0" fontId="16" fillId="21" borderId="10" xfId="6" applyFont="1" applyFill="1" applyBorder="1" applyAlignment="1">
      <alignment horizontal="left"/>
    </xf>
    <xf numFmtId="4" fontId="16" fillId="4" borderId="13" xfId="3" applyNumberFormat="1" applyFont="1" applyBorder="1" applyAlignment="1">
      <alignment horizontal="left" wrapText="1"/>
    </xf>
    <xf numFmtId="4" fontId="16" fillId="4" borderId="10" xfId="3" applyNumberFormat="1" applyFont="1" applyBorder="1" applyAlignment="1">
      <alignment horizontal="left" wrapText="1"/>
    </xf>
    <xf numFmtId="4" fontId="16" fillId="11" borderId="13" xfId="7" applyNumberFormat="1" applyFont="1" applyFill="1" applyBorder="1" applyAlignment="1">
      <alignment horizontal="left"/>
    </xf>
    <xf numFmtId="4" fontId="16" fillId="11" borderId="10" xfId="7" applyNumberFormat="1" applyFont="1" applyFill="1" applyBorder="1" applyAlignment="1">
      <alignment horizontal="left"/>
    </xf>
    <xf numFmtId="0" fontId="16" fillId="11" borderId="11" xfId="7" applyFont="1" applyFill="1" applyBorder="1" applyAlignment="1">
      <alignment horizontal="left"/>
    </xf>
    <xf numFmtId="4" fontId="16" fillId="7" borderId="13" xfId="6" applyNumberFormat="1" applyFont="1" applyBorder="1" applyAlignment="1">
      <alignment horizontal="left"/>
    </xf>
    <xf numFmtId="4" fontId="16" fillId="7" borderId="10" xfId="6" applyNumberFormat="1" applyFont="1" applyBorder="1" applyAlignment="1">
      <alignment horizontal="left"/>
    </xf>
    <xf numFmtId="0" fontId="16" fillId="7" borderId="11" xfId="6" applyFont="1" applyBorder="1" applyAlignment="1">
      <alignment horizontal="left"/>
    </xf>
    <xf numFmtId="4" fontId="16" fillId="27" borderId="13" xfId="6" applyNumberFormat="1" applyFont="1" applyFill="1" applyBorder="1" applyAlignment="1">
      <alignment horizontal="left"/>
    </xf>
    <xf numFmtId="4" fontId="16" fillId="27" borderId="10" xfId="6" applyNumberFormat="1" applyFont="1" applyFill="1" applyBorder="1" applyAlignment="1">
      <alignment horizontal="left"/>
    </xf>
    <xf numFmtId="0" fontId="28" fillId="27" borderId="0" xfId="0" applyFont="1" applyFill="1" applyAlignment="1">
      <alignment horizontal="center" vertical="center" textRotation="90" wrapText="1"/>
    </xf>
    <xf numFmtId="0" fontId="28" fillId="21" borderId="0" xfId="0" applyFont="1" applyFill="1" applyAlignment="1">
      <alignment horizontal="center" vertical="center" textRotation="90" wrapText="1"/>
    </xf>
    <xf numFmtId="0" fontId="30" fillId="0" borderId="0" xfId="0" applyFont="1" applyAlignment="1">
      <alignment vertical="center" wrapText="1"/>
    </xf>
    <xf numFmtId="42" fontId="5" fillId="4" borderId="0" xfId="3" applyNumberFormat="1" applyFont="1" applyBorder="1" applyAlignment="1">
      <alignment horizontal="center" vertical="center" textRotation="90" wrapText="1"/>
    </xf>
    <xf numFmtId="42" fontId="5" fillId="8" borderId="0" xfId="7" applyNumberFormat="1" applyFont="1" applyBorder="1" applyAlignment="1">
      <alignment horizontal="center" vertical="center" textRotation="90" wrapText="1"/>
    </xf>
    <xf numFmtId="42" fontId="3" fillId="3" borderId="0" xfId="0" applyNumberFormat="1" applyFont="1" applyFill="1" applyAlignment="1">
      <alignment horizontal="center" vertical="center" textRotation="90" wrapText="1"/>
    </xf>
    <xf numFmtId="0" fontId="20" fillId="0" borderId="9" xfId="0" applyFont="1" applyBorder="1" applyAlignment="1">
      <alignment vertical="center" wrapText="1"/>
    </xf>
    <xf numFmtId="0" fontId="20" fillId="0" borderId="3" xfId="0" applyFont="1" applyBorder="1" applyAlignment="1">
      <alignment vertical="center" wrapText="1"/>
    </xf>
    <xf numFmtId="42" fontId="5" fillId="11" borderId="0" xfId="5" applyNumberFormat="1" applyFont="1" applyFill="1" applyBorder="1" applyAlignment="1">
      <alignment horizontal="center" vertical="center" textRotation="90" wrapText="1"/>
    </xf>
    <xf numFmtId="42" fontId="5" fillId="7" borderId="0" xfId="6" applyNumberFormat="1" applyFont="1" applyBorder="1" applyAlignment="1">
      <alignment horizontal="center" vertical="center" textRotation="90" wrapText="1"/>
    </xf>
    <xf numFmtId="4" fontId="16" fillId="5" borderId="13" xfId="4" applyNumberFormat="1" applyFont="1" applyBorder="1" applyAlignment="1">
      <alignment horizontal="left"/>
    </xf>
    <xf numFmtId="4" fontId="16" fillId="5" borderId="10" xfId="4" applyNumberFormat="1" applyFont="1" applyBorder="1" applyAlignment="1">
      <alignment horizontal="left"/>
    </xf>
    <xf numFmtId="4" fontId="16" fillId="4" borderId="13" xfId="3" applyNumberFormat="1" applyFont="1" applyBorder="1" applyAlignment="1">
      <alignment horizontal="left"/>
    </xf>
    <xf numFmtId="4" fontId="16" fillId="4" borderId="10" xfId="3" applyNumberFormat="1" applyFont="1" applyBorder="1" applyAlignment="1">
      <alignment horizontal="left"/>
    </xf>
    <xf numFmtId="0" fontId="16" fillId="4" borderId="11" xfId="3" applyFont="1" applyBorder="1" applyAlignment="1">
      <alignment horizontal="left"/>
    </xf>
    <xf numFmtId="4" fontId="16" fillId="8" borderId="13" xfId="7" applyNumberFormat="1" applyFont="1" applyBorder="1" applyAlignment="1">
      <alignment horizontal="left"/>
    </xf>
    <xf numFmtId="4" fontId="16" fillId="8" borderId="10" xfId="7" applyNumberFormat="1" applyFont="1" applyBorder="1" applyAlignment="1">
      <alignment horizontal="left"/>
    </xf>
    <xf numFmtId="0" fontId="16" fillId="8" borderId="11" xfId="7" applyFont="1" applyBorder="1" applyAlignment="1">
      <alignment horizontal="left"/>
    </xf>
    <xf numFmtId="0" fontId="16" fillId="27" borderId="11" xfId="6" applyFont="1" applyFill="1" applyBorder="1" applyAlignment="1">
      <alignment horizontal="left"/>
    </xf>
    <xf numFmtId="0" fontId="40" fillId="31" borderId="13" xfId="0" applyFont="1" applyFill="1" applyBorder="1" applyAlignment="1">
      <alignment horizontal="left" vertical="top" wrapText="1"/>
    </xf>
    <xf numFmtId="0" fontId="40" fillId="31" borderId="10" xfId="0" applyFont="1" applyFill="1" applyBorder="1" applyAlignment="1">
      <alignment horizontal="left" vertical="top" wrapText="1"/>
    </xf>
    <xf numFmtId="0" fontId="40" fillId="31" borderId="12" xfId="0" applyFont="1" applyFill="1" applyBorder="1" applyAlignment="1">
      <alignment horizontal="left" vertical="top" wrapText="1"/>
    </xf>
    <xf numFmtId="0" fontId="29" fillId="31" borderId="13" xfId="0" applyFont="1" applyFill="1" applyBorder="1" applyAlignment="1">
      <alignment horizontal="left" wrapText="1"/>
    </xf>
    <xf numFmtId="0" fontId="29" fillId="31" borderId="10" xfId="0" applyFont="1" applyFill="1" applyBorder="1" applyAlignment="1">
      <alignment horizontal="left" wrapText="1"/>
    </xf>
    <xf numFmtId="0" fontId="29" fillId="31" borderId="12" xfId="0" applyFont="1" applyFill="1" applyBorder="1" applyAlignment="1">
      <alignment horizontal="left" wrapText="1"/>
    </xf>
    <xf numFmtId="0" fontId="39" fillId="32" borderId="28" xfId="0" applyFont="1" applyFill="1" applyBorder="1" applyAlignment="1">
      <alignment horizontal="left" wrapText="1"/>
    </xf>
    <xf numFmtId="0" fontId="39" fillId="32" borderId="30" xfId="0" applyFont="1" applyFill="1" applyBorder="1" applyAlignment="1">
      <alignment horizontal="left" wrapText="1"/>
    </xf>
    <xf numFmtId="0" fontId="39" fillId="32" borderId="32" xfId="0" applyFont="1" applyFill="1" applyBorder="1" applyAlignment="1">
      <alignment horizontal="left" wrapText="1"/>
    </xf>
    <xf numFmtId="0" fontId="40" fillId="32" borderId="13" xfId="0" applyFont="1" applyFill="1" applyBorder="1" applyAlignment="1">
      <alignment horizontal="left" vertical="top" wrapText="1"/>
    </xf>
    <xf numFmtId="0" fontId="40" fillId="32" borderId="10" xfId="0" applyFont="1" applyFill="1" applyBorder="1" applyAlignment="1">
      <alignment horizontal="left" vertical="top" wrapText="1"/>
    </xf>
    <xf numFmtId="0" fontId="40" fillId="32" borderId="12" xfId="0" applyFont="1" applyFill="1" applyBorder="1" applyAlignment="1">
      <alignment horizontal="left" vertical="top" wrapText="1"/>
    </xf>
    <xf numFmtId="0" fontId="29" fillId="32" borderId="13" xfId="0" applyFont="1" applyFill="1" applyBorder="1" applyAlignment="1">
      <alignment horizontal="left" wrapText="1"/>
    </xf>
    <xf numFmtId="0" fontId="29" fillId="32" borderId="10" xfId="0" applyFont="1" applyFill="1" applyBorder="1" applyAlignment="1">
      <alignment horizontal="left" wrapText="1"/>
    </xf>
    <xf numFmtId="0" fontId="29" fillId="32" borderId="12" xfId="0" applyFont="1" applyFill="1" applyBorder="1" applyAlignment="1">
      <alignment horizontal="left" wrapText="1"/>
    </xf>
    <xf numFmtId="0" fontId="40" fillId="31" borderId="13" xfId="0" applyFont="1" applyFill="1" applyBorder="1" applyAlignment="1">
      <alignment horizontal="left" wrapText="1"/>
    </xf>
    <xf numFmtId="0" fontId="40" fillId="31" borderId="10" xfId="0" applyFont="1" applyFill="1" applyBorder="1" applyAlignment="1">
      <alignment horizontal="left" wrapText="1"/>
    </xf>
    <xf numFmtId="0" fontId="40" fillId="31" borderId="12" xfId="0" applyFont="1" applyFill="1" applyBorder="1" applyAlignment="1">
      <alignment horizontal="left" wrapText="1"/>
    </xf>
    <xf numFmtId="0" fontId="40" fillId="32" borderId="13" xfId="0" applyFont="1" applyFill="1" applyBorder="1" applyAlignment="1">
      <alignment horizontal="left"/>
    </xf>
    <xf numFmtId="0" fontId="40" fillId="32" borderId="10" xfId="0" applyFont="1" applyFill="1" applyBorder="1" applyAlignment="1">
      <alignment horizontal="left"/>
    </xf>
    <xf numFmtId="0" fontId="40" fillId="32" borderId="12" xfId="0" applyFont="1" applyFill="1" applyBorder="1" applyAlignment="1">
      <alignment horizontal="left"/>
    </xf>
    <xf numFmtId="0" fontId="43" fillId="28" borderId="13" xfId="0" applyFont="1" applyFill="1" applyBorder="1" applyAlignment="1">
      <alignment horizontal="left" vertical="center" wrapText="1"/>
    </xf>
    <xf numFmtId="0" fontId="43" fillId="28" borderId="10" xfId="0" applyFont="1" applyFill="1" applyBorder="1" applyAlignment="1">
      <alignment horizontal="left" vertical="center" wrapText="1"/>
    </xf>
    <xf numFmtId="0" fontId="43" fillId="28" borderId="29" xfId="0" applyFont="1" applyFill="1" applyBorder="1" applyAlignment="1">
      <alignment horizontal="left" vertical="center" wrapText="1"/>
    </xf>
    <xf numFmtId="0" fontId="43" fillId="28" borderId="31" xfId="0" applyFont="1" applyFill="1" applyBorder="1" applyAlignment="1">
      <alignment horizontal="left" vertical="center" wrapText="1"/>
    </xf>
    <xf numFmtId="0" fontId="40" fillId="31" borderId="11" xfId="0" applyFont="1" applyFill="1" applyBorder="1" applyAlignment="1">
      <alignment horizontal="left" vertical="top"/>
    </xf>
    <xf numFmtId="0" fontId="39" fillId="32" borderId="23" xfId="0" applyFont="1" applyFill="1" applyBorder="1" applyAlignment="1">
      <alignment horizontal="left" vertical="top" wrapText="1"/>
    </xf>
    <xf numFmtId="0" fontId="39" fillId="32" borderId="29" xfId="0" applyFont="1" applyFill="1" applyBorder="1" applyAlignment="1">
      <alignment horizontal="left" vertical="top" wrapText="1"/>
    </xf>
    <xf numFmtId="0" fontId="39" fillId="32" borderId="31" xfId="0" applyFont="1" applyFill="1" applyBorder="1" applyAlignment="1">
      <alignment horizontal="left" vertical="top" wrapText="1"/>
    </xf>
    <xf numFmtId="0" fontId="40" fillId="31" borderId="11" xfId="0" applyFont="1" applyFill="1" applyBorder="1" applyAlignment="1">
      <alignment horizontal="left" vertical="top" wrapText="1"/>
    </xf>
    <xf numFmtId="0" fontId="29" fillId="31" borderId="11" xfId="0" applyFont="1" applyFill="1" applyBorder="1" applyAlignment="1">
      <alignment horizontal="left" vertical="top" wrapText="1"/>
    </xf>
    <xf numFmtId="0" fontId="0" fillId="32" borderId="28" xfId="0" applyFill="1" applyBorder="1" applyAlignment="1">
      <alignment horizontal="left"/>
    </xf>
    <xf numFmtId="0" fontId="0" fillId="32" borderId="30" xfId="0" applyFill="1" applyBorder="1" applyAlignment="1">
      <alignment horizontal="left"/>
    </xf>
    <xf numFmtId="0" fontId="0" fillId="32" borderId="32" xfId="0" applyFill="1" applyBorder="1" applyAlignment="1">
      <alignment horizontal="left"/>
    </xf>
    <xf numFmtId="0" fontId="44" fillId="25" borderId="11" xfId="0" applyFont="1" applyFill="1" applyBorder="1" applyAlignment="1">
      <alignment horizontal="center" vertical="center"/>
    </xf>
    <xf numFmtId="0" fontId="41" fillId="23" borderId="11" xfId="0" applyFont="1" applyFill="1" applyBorder="1" applyAlignment="1">
      <alignment horizontal="center" vertical="center"/>
    </xf>
    <xf numFmtId="0" fontId="43" fillId="21" borderId="11" xfId="0" applyFont="1" applyFill="1" applyBorder="1" applyAlignment="1">
      <alignment horizontal="left" vertical="center" wrapText="1"/>
    </xf>
    <xf numFmtId="0" fontId="43" fillId="21" borderId="15" xfId="0" applyFont="1" applyFill="1" applyBorder="1" applyAlignment="1">
      <alignment horizontal="left" vertical="center" wrapText="1"/>
    </xf>
    <xf numFmtId="0" fontId="0" fillId="32" borderId="23" xfId="0" applyFill="1" applyBorder="1" applyAlignment="1">
      <alignment horizontal="left" vertical="top" wrapText="1"/>
    </xf>
    <xf numFmtId="0" fontId="0" fillId="32" borderId="29" xfId="0" applyFill="1" applyBorder="1" applyAlignment="1">
      <alignment horizontal="left" vertical="top" wrapText="1"/>
    </xf>
    <xf numFmtId="0" fontId="0" fillId="32" borderId="31" xfId="0" applyFill="1" applyBorder="1" applyAlignment="1">
      <alignment horizontal="left" vertical="top" wrapText="1"/>
    </xf>
    <xf numFmtId="0" fontId="44" fillId="3" borderId="11" xfId="0" applyFont="1" applyFill="1" applyBorder="1" applyAlignment="1">
      <alignment horizontal="center" vertical="center"/>
    </xf>
    <xf numFmtId="0" fontId="44" fillId="16" borderId="11" xfId="0" applyFont="1" applyFill="1" applyBorder="1" applyAlignment="1">
      <alignment horizontal="center" vertical="center"/>
    </xf>
    <xf numFmtId="0" fontId="44" fillId="11" borderId="11" xfId="0" applyFont="1" applyFill="1" applyBorder="1" applyAlignment="1">
      <alignment horizontal="center" vertical="center"/>
    </xf>
    <xf numFmtId="0" fontId="0" fillId="32" borderId="28" xfId="0" applyFill="1" applyBorder="1" applyAlignment="1">
      <alignment horizontal="left" vertical="center"/>
    </xf>
    <xf numFmtId="0" fontId="0" fillId="32" borderId="30" xfId="0" applyFill="1" applyBorder="1" applyAlignment="1">
      <alignment horizontal="left" vertical="center"/>
    </xf>
    <xf numFmtId="0" fontId="0" fillId="32" borderId="32" xfId="0" applyFill="1" applyBorder="1" applyAlignment="1">
      <alignment horizontal="left" vertical="center"/>
    </xf>
    <xf numFmtId="0" fontId="44" fillId="24" borderId="11" xfId="0" applyFont="1" applyFill="1" applyBorder="1" applyAlignment="1">
      <alignment horizontal="center" vertical="center"/>
    </xf>
    <xf numFmtId="0" fontId="44" fillId="27" borderId="11" xfId="0" applyFont="1" applyFill="1" applyBorder="1" applyAlignment="1">
      <alignment horizontal="center" vertical="center"/>
    </xf>
    <xf numFmtId="0" fontId="44" fillId="21" borderId="11" xfId="0" applyFont="1" applyFill="1" applyBorder="1" applyAlignment="1">
      <alignment horizontal="center" vertical="center"/>
    </xf>
  </cellXfs>
  <cellStyles count="23">
    <cellStyle name="40% - Accent1" xfId="21" builtinId="31"/>
    <cellStyle name="40% - Accent3" xfId="22" builtinId="39"/>
    <cellStyle name="40% - Accent6" xfId="14" builtinId="51"/>
    <cellStyle name="60% - Accent6" xfId="7" builtinId="52"/>
    <cellStyle name="Accent1" xfId="3" builtinId="29"/>
    <cellStyle name="Accent2" xfId="4" builtinId="33"/>
    <cellStyle name="Accent3" xfId="5" builtinId="37"/>
    <cellStyle name="Accent4" xfId="6" builtinId="41"/>
    <cellStyle name="Accent6" xfId="13" builtinId="49"/>
    <cellStyle name="Activity" xfId="17" xr:uid="{00000000-0005-0000-0000-000009000000}"/>
    <cellStyle name="Calculation" xfId="12" builtinId="22"/>
    <cellStyle name="Comma 2" xfId="10" xr:uid="{00000000-0005-0000-0000-00000B000000}"/>
    <cellStyle name="Currency" xfId="11" builtinId="4"/>
    <cellStyle name="Heading 2" xfId="1" builtinId="17"/>
    <cellStyle name="Hyperlink" xfId="8" builtinId="8"/>
    <cellStyle name="Input" xfId="2" builtinId="20"/>
    <cellStyle name="Label" xfId="16" xr:uid="{00000000-0005-0000-0000-000010000000}"/>
    <cellStyle name="Normal" xfId="0" builtinId="0"/>
    <cellStyle name="Normal 2" xfId="9" xr:uid="{00000000-0005-0000-0000-000012000000}"/>
    <cellStyle name="Percent Complete" xfId="18" xr:uid="{00000000-0005-0000-0000-000013000000}"/>
    <cellStyle name="Period Headers" xfId="20" xr:uid="{00000000-0005-0000-0000-000014000000}"/>
    <cellStyle name="Period Highlight Control" xfId="15" xr:uid="{00000000-0005-0000-0000-000015000000}"/>
    <cellStyle name="Project Headers" xfId="19" xr:uid="{00000000-0005-0000-0000-000016000000}"/>
  </cellStyles>
  <dxfs count="0"/>
  <tableStyles count="0" defaultTableStyle="TableStyleMedium2" defaultPivotStyle="PivotStyleLight16"/>
  <colors>
    <mruColors>
      <color rgb="FF9999FF"/>
      <color rgb="FFFF3300"/>
      <color rgb="FF6600CC"/>
      <color rgb="FFCC66FF"/>
      <color rgb="FFFF33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Gantt%20project%20plann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heetNames>
    <sheetDataSet>
      <sheetData sheetId="0">
        <row r="3">
          <cell r="N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ihr-irsc.gc.ca/e/34190.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uts.mcmaster.ca/services/communication-collaboration-and-storage/telecom/telephone-long-distance-service-pricing/" TargetMode="External"/><Relationship Id="rId2" Type="http://schemas.openxmlformats.org/officeDocument/2006/relationships/hyperlink" Target="https://hospitality.mcmaster.ca/catering-gifts/catering-menus/" TargetMode="External"/><Relationship Id="rId1" Type="http://schemas.openxmlformats.org/officeDocument/2006/relationships/hyperlink" Target="http://www.nserc-crsng.gc.ca/_doc/Professors-Professeurs/ExpenseSupplies-DepensesArticles_eng.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37"/>
  <sheetViews>
    <sheetView tabSelected="1" zoomScale="80" zoomScaleNormal="80" workbookViewId="0">
      <selection activeCell="M3" sqref="M3"/>
    </sheetView>
  </sheetViews>
  <sheetFormatPr baseColWidth="10" defaultColWidth="8.83203125" defaultRowHeight="15" x14ac:dyDescent="0.2"/>
  <cols>
    <col min="1" max="1" width="36" customWidth="1"/>
    <col min="3" max="9" width="9.1640625" style="120"/>
    <col min="10" max="10" width="10.5" customWidth="1"/>
    <col min="11" max="11" width="12.5" customWidth="1"/>
    <col min="12" max="12" width="9.33203125" customWidth="1"/>
    <col min="13" max="13" width="126.5" customWidth="1"/>
  </cols>
  <sheetData>
    <row r="1" spans="1:13" x14ac:dyDescent="0.2">
      <c r="A1" s="30" t="s">
        <v>45</v>
      </c>
    </row>
    <row r="2" spans="1:13" x14ac:dyDescent="0.2">
      <c r="A2" s="31"/>
    </row>
    <row r="3" spans="1:13" x14ac:dyDescent="0.2">
      <c r="A3" s="31"/>
      <c r="C3" s="121"/>
      <c r="D3" s="121"/>
      <c r="E3" s="121"/>
      <c r="F3" s="121"/>
      <c r="G3" s="121"/>
      <c r="H3" s="121"/>
      <c r="M3" t="s">
        <v>300</v>
      </c>
    </row>
    <row r="4" spans="1:13" x14ac:dyDescent="0.2">
      <c r="B4" s="32" t="s">
        <v>46</v>
      </c>
      <c r="C4" s="150" t="s">
        <v>9</v>
      </c>
      <c r="D4" s="149" t="s">
        <v>232</v>
      </c>
      <c r="E4" s="147" t="s">
        <v>10</v>
      </c>
      <c r="F4" s="148" t="s">
        <v>11</v>
      </c>
      <c r="G4" s="151" t="s">
        <v>12</v>
      </c>
      <c r="H4" s="157" t="s">
        <v>195</v>
      </c>
      <c r="I4" s="152" t="s">
        <v>196</v>
      </c>
      <c r="J4" s="153" t="s">
        <v>47</v>
      </c>
      <c r="K4" s="122" t="s">
        <v>48</v>
      </c>
      <c r="M4" s="33"/>
    </row>
    <row r="5" spans="1:13" x14ac:dyDescent="0.2">
      <c r="A5" s="32" t="s">
        <v>49</v>
      </c>
      <c r="J5" s="120"/>
      <c r="K5" s="120"/>
    </row>
    <row r="6" spans="1:13" x14ac:dyDescent="0.2">
      <c r="A6" s="31" t="s">
        <v>50</v>
      </c>
      <c r="J6" s="120"/>
      <c r="K6" s="120"/>
      <c r="M6" s="128" t="s">
        <v>275</v>
      </c>
    </row>
    <row r="7" spans="1:13" x14ac:dyDescent="0.2">
      <c r="A7" s="31" t="s">
        <v>51</v>
      </c>
      <c r="J7" s="120"/>
      <c r="K7" s="120"/>
      <c r="M7" s="126" t="s">
        <v>189</v>
      </c>
    </row>
    <row r="8" spans="1:13" x14ac:dyDescent="0.2">
      <c r="A8" s="32" t="s">
        <v>52</v>
      </c>
      <c r="C8" s="137">
        <f>'Calculate Personnel '!G5</f>
        <v>0</v>
      </c>
      <c r="D8" s="137">
        <f>'Calculate Personnel '!G12</f>
        <v>0</v>
      </c>
      <c r="E8" s="137">
        <f>'Calculate Personnel '!G19</f>
        <v>0</v>
      </c>
      <c r="F8" s="137">
        <f>'Calculate Personnel '!G26</f>
        <v>0</v>
      </c>
      <c r="G8" s="137">
        <f>'Calculate Personnel '!G33</f>
        <v>0</v>
      </c>
      <c r="H8" s="138">
        <f>'Calculate Personnel '!G40</f>
        <v>0</v>
      </c>
      <c r="I8" s="138">
        <f>'Calculate Personnel '!G47</f>
        <v>0</v>
      </c>
      <c r="J8" s="137">
        <f>SUM(C8:I8)</f>
        <v>0</v>
      </c>
      <c r="K8" s="120"/>
      <c r="M8" s="265" t="s">
        <v>188</v>
      </c>
    </row>
    <row r="9" spans="1:13" x14ac:dyDescent="0.2">
      <c r="A9" s="32" t="s">
        <v>53</v>
      </c>
      <c r="C9" s="137">
        <f>'Calculate Personnel '!G6</f>
        <v>0</v>
      </c>
      <c r="D9" s="137">
        <f>'Calculate Personnel '!G13</f>
        <v>0</v>
      </c>
      <c r="E9" s="137">
        <f>'Calculate Personnel '!G20</f>
        <v>0</v>
      </c>
      <c r="F9" s="137">
        <f>'Calculate Personnel '!G27</f>
        <v>0</v>
      </c>
      <c r="G9" s="137">
        <f>'Calculate Personnel '!G34</f>
        <v>0</v>
      </c>
      <c r="H9" s="138">
        <f>'Calculate Personnel '!G41</f>
        <v>0</v>
      </c>
      <c r="I9" s="138">
        <f>'Calculate Personnel '!G48</f>
        <v>0</v>
      </c>
      <c r="J9" s="137">
        <f>SUM(C9:I9)</f>
        <v>0</v>
      </c>
      <c r="K9" s="120"/>
      <c r="M9" s="265"/>
    </row>
    <row r="10" spans="1:13" x14ac:dyDescent="0.2">
      <c r="A10" s="32" t="s">
        <v>54</v>
      </c>
      <c r="C10" s="137">
        <f>'Calculate Personnel '!G7</f>
        <v>0</v>
      </c>
      <c r="D10" s="137">
        <f>'Calculate Personnel '!G14</f>
        <v>0</v>
      </c>
      <c r="E10" s="137">
        <f>'Calculate Personnel '!G21</f>
        <v>0</v>
      </c>
      <c r="F10" s="137">
        <f>'Calculate Personnel '!G28</f>
        <v>0</v>
      </c>
      <c r="G10" s="137">
        <f>'Calculate Personnel '!G35</f>
        <v>0</v>
      </c>
      <c r="H10" s="138">
        <f>'Calculate Personnel '!G42</f>
        <v>0</v>
      </c>
      <c r="I10" s="138">
        <f>'Calculate Personnel '!G49</f>
        <v>0</v>
      </c>
      <c r="J10" s="137">
        <f>SUM(C10:I10)</f>
        <v>0</v>
      </c>
      <c r="K10" s="120"/>
      <c r="M10" s="129" t="s">
        <v>190</v>
      </c>
    </row>
    <row r="11" spans="1:13" x14ac:dyDescent="0.2">
      <c r="A11" s="32"/>
      <c r="J11" s="120"/>
      <c r="K11" s="120"/>
      <c r="M11" s="266" t="s">
        <v>192</v>
      </c>
    </row>
    <row r="12" spans="1:13" x14ac:dyDescent="0.2">
      <c r="A12" s="31" t="s">
        <v>55</v>
      </c>
      <c r="J12" s="120"/>
      <c r="K12" s="120"/>
      <c r="M12" s="267"/>
    </row>
    <row r="13" spans="1:13" x14ac:dyDescent="0.2">
      <c r="A13" s="32" t="s">
        <v>56</v>
      </c>
      <c r="C13" s="137">
        <f>'Calculate Personnel '!G8</f>
        <v>0</v>
      </c>
      <c r="D13" s="137">
        <f>'Calculate Personnel '!G15</f>
        <v>0</v>
      </c>
      <c r="E13" s="137">
        <f>'Calculate Personnel '!G22</f>
        <v>0</v>
      </c>
      <c r="F13" s="137">
        <f>'Calculate Personnel '!G29</f>
        <v>0</v>
      </c>
      <c r="G13" s="137">
        <f>'Calculate Personnel '!G36</f>
        <v>0</v>
      </c>
      <c r="H13" s="138">
        <f>'Calculate Personnel '!G43</f>
        <v>0</v>
      </c>
      <c r="I13" s="138">
        <f>'Calculate Personnel '!G50</f>
        <v>0</v>
      </c>
      <c r="J13" s="137">
        <f>SUM(C13:I13)</f>
        <v>0</v>
      </c>
      <c r="K13" s="120"/>
      <c r="M13" s="127" t="s">
        <v>191</v>
      </c>
    </row>
    <row r="14" spans="1:13" x14ac:dyDescent="0.2">
      <c r="A14" s="32" t="s">
        <v>80</v>
      </c>
      <c r="C14" s="137">
        <f>'Calculate Personnel '!G9</f>
        <v>0</v>
      </c>
      <c r="D14" s="137">
        <f>'Calculate Personnel '!G16</f>
        <v>0</v>
      </c>
      <c r="E14" s="137">
        <f>'Calculate Personnel '!G23</f>
        <v>0</v>
      </c>
      <c r="F14" s="137">
        <f>'Calculate Personnel '!G30</f>
        <v>0</v>
      </c>
      <c r="G14" s="137">
        <f>'Calculate Personnel '!G37</f>
        <v>0</v>
      </c>
      <c r="H14" s="138">
        <f>'Calculate Personnel '!G44</f>
        <v>0</v>
      </c>
      <c r="I14" s="138">
        <f>'Calculate Personnel '!G51</f>
        <v>0</v>
      </c>
      <c r="J14" s="137">
        <f>SUM(C14:I14)</f>
        <v>0</v>
      </c>
      <c r="K14" s="123"/>
      <c r="M14" s="125" t="s">
        <v>193</v>
      </c>
    </row>
    <row r="15" spans="1:13" x14ac:dyDescent="0.2">
      <c r="A15" s="32"/>
      <c r="C15" s="123"/>
      <c r="D15" s="123"/>
      <c r="E15" s="123"/>
      <c r="F15" s="123"/>
      <c r="G15" s="123"/>
      <c r="J15" s="123"/>
      <c r="K15" s="123"/>
      <c r="M15" s="34"/>
    </row>
    <row r="16" spans="1:13" x14ac:dyDescent="0.2">
      <c r="A16" s="31" t="s">
        <v>57</v>
      </c>
      <c r="C16" s="123"/>
      <c r="D16" s="123"/>
      <c r="E16" s="123"/>
      <c r="F16" s="123"/>
      <c r="G16" s="123"/>
      <c r="J16" s="123"/>
      <c r="K16" s="123"/>
    </row>
    <row r="17" spans="1:13" x14ac:dyDescent="0.2">
      <c r="A17" s="31" t="s">
        <v>245</v>
      </c>
      <c r="C17" s="123"/>
      <c r="D17" s="123"/>
      <c r="E17" s="123"/>
      <c r="F17" s="123"/>
      <c r="G17" s="123"/>
      <c r="J17" s="123"/>
      <c r="K17" s="123"/>
    </row>
    <row r="18" spans="1:13" x14ac:dyDescent="0.2">
      <c r="A18" s="32" t="s">
        <v>58</v>
      </c>
      <c r="C18" s="137">
        <f>'T&amp;S Year 1'!L34</f>
        <v>0</v>
      </c>
      <c r="D18" s="137">
        <f>'T&amp;S Year 2'!L34</f>
        <v>0</v>
      </c>
      <c r="E18" s="137">
        <f>'T&amp;S Year 3'!L34</f>
        <v>0</v>
      </c>
      <c r="F18" s="137">
        <f>'T&amp;S Year 4'!L34</f>
        <v>0</v>
      </c>
      <c r="G18" s="137">
        <f>'T&amp;S Year 5'!L34</f>
        <v>0</v>
      </c>
      <c r="H18" s="138">
        <f>'T&amp;S Year 6'!L34</f>
        <v>0</v>
      </c>
      <c r="I18" s="138">
        <f>'T&amp;S Year 7'!L34</f>
        <v>0</v>
      </c>
      <c r="J18" s="137">
        <f>SUM(C18:I18)</f>
        <v>0</v>
      </c>
      <c r="K18" s="123"/>
    </row>
    <row r="19" spans="1:13" x14ac:dyDescent="0.2">
      <c r="A19" s="32" t="s">
        <v>59</v>
      </c>
      <c r="C19" s="137">
        <f>'T&amp;S Year 1'!L66</f>
        <v>0</v>
      </c>
      <c r="D19" s="137">
        <f>'T&amp;S Year 2'!L66</f>
        <v>0</v>
      </c>
      <c r="E19" s="137">
        <f>'T&amp;S Year 3'!L66</f>
        <v>0</v>
      </c>
      <c r="F19" s="137">
        <f>'T&amp;S Year 4'!L66</f>
        <v>0</v>
      </c>
      <c r="G19" s="137">
        <f>'T&amp;S Year 5'!L66</f>
        <v>0</v>
      </c>
      <c r="H19" s="138">
        <f>'T&amp;S Year 6'!L66</f>
        <v>0</v>
      </c>
      <c r="I19" s="138">
        <f>'T&amp;S Year 7'!L66</f>
        <v>0</v>
      </c>
      <c r="J19" s="137">
        <f>SUM(C19:I19)</f>
        <v>0</v>
      </c>
      <c r="K19" s="123"/>
    </row>
    <row r="20" spans="1:13" x14ac:dyDescent="0.2">
      <c r="C20" s="123"/>
      <c r="D20" s="123"/>
      <c r="E20" s="123"/>
      <c r="F20" s="123"/>
      <c r="G20" s="136"/>
      <c r="J20" s="123"/>
      <c r="K20" s="123"/>
    </row>
    <row r="21" spans="1:13" x14ac:dyDescent="0.2">
      <c r="A21" s="31" t="s">
        <v>246</v>
      </c>
      <c r="C21" s="123"/>
      <c r="D21" s="123"/>
      <c r="E21" s="123"/>
      <c r="F21" s="123"/>
      <c r="G21" s="123"/>
      <c r="J21" s="123"/>
      <c r="K21" s="123"/>
    </row>
    <row r="22" spans="1:13" x14ac:dyDescent="0.2">
      <c r="A22" s="32" t="s">
        <v>58</v>
      </c>
      <c r="C22" s="137">
        <f>'T&amp;S Year 1'!Y34</f>
        <v>0</v>
      </c>
      <c r="D22" s="137">
        <f>'T&amp;S Year 2'!Y34</f>
        <v>0</v>
      </c>
      <c r="E22" s="137">
        <f>'T&amp;S Year 3'!Y34</f>
        <v>0</v>
      </c>
      <c r="F22" s="137">
        <f>'T&amp;S Year 4'!Y34</f>
        <v>0</v>
      </c>
      <c r="G22" s="137">
        <f>'T&amp;S Year 5'!Y34</f>
        <v>0</v>
      </c>
      <c r="H22" s="138">
        <f>'T&amp;S Year 6'!Y34</f>
        <v>0</v>
      </c>
      <c r="I22" s="138">
        <f>'T&amp;S Year 7'!Y34</f>
        <v>0</v>
      </c>
      <c r="J22" s="137">
        <f>SUM(C22:I22)</f>
        <v>0</v>
      </c>
      <c r="K22" s="123"/>
    </row>
    <row r="23" spans="1:13" x14ac:dyDescent="0.2">
      <c r="A23" s="32" t="s">
        <v>59</v>
      </c>
      <c r="C23" s="137">
        <f>'T&amp;S Year 1'!Y66</f>
        <v>0</v>
      </c>
      <c r="D23" s="137">
        <f>'T&amp;S Year 2'!Y66</f>
        <v>0</v>
      </c>
      <c r="E23" s="137">
        <f>'T&amp;S Year 3'!Y66</f>
        <v>0</v>
      </c>
      <c r="F23" s="137">
        <f>'T&amp;S Year 4'!Y66</f>
        <v>0</v>
      </c>
      <c r="G23" s="137">
        <f>'T&amp;S Year 5'!Y66</f>
        <v>0</v>
      </c>
      <c r="H23" s="138">
        <f>'T&amp;S Year 6'!Y66</f>
        <v>0</v>
      </c>
      <c r="I23" s="138">
        <f>'T&amp;S Year 7'!Y66</f>
        <v>0</v>
      </c>
      <c r="J23" s="137">
        <f>SUM(C23:I23)</f>
        <v>0</v>
      </c>
      <c r="K23" s="123"/>
    </row>
    <row r="24" spans="1:13" x14ac:dyDescent="0.2">
      <c r="C24" s="123"/>
      <c r="D24" s="123"/>
      <c r="E24" s="123"/>
      <c r="F24" s="123"/>
      <c r="G24" s="123"/>
      <c r="J24" s="136"/>
      <c r="K24" s="123"/>
      <c r="M24" s="131"/>
    </row>
    <row r="25" spans="1:13" x14ac:dyDescent="0.2">
      <c r="A25" s="31" t="s">
        <v>60</v>
      </c>
      <c r="C25" s="123"/>
      <c r="D25" s="123"/>
      <c r="E25" s="123"/>
      <c r="F25" s="123"/>
      <c r="G25" s="123"/>
      <c r="J25" s="123"/>
      <c r="K25" s="123"/>
      <c r="M25" s="130"/>
    </row>
    <row r="26" spans="1:13" x14ac:dyDescent="0.2">
      <c r="A26" s="31" t="s">
        <v>69</v>
      </c>
      <c r="C26" s="137">
        <f>'Calculate Other Expenses'!F25</f>
        <v>0</v>
      </c>
      <c r="D26" s="137">
        <f>'Calculate Other Expenses'!F49</f>
        <v>0</v>
      </c>
      <c r="E26" s="137">
        <f>'Calculate Other Expenses'!F73</f>
        <v>0</v>
      </c>
      <c r="F26" s="137">
        <f>'Calculate Other Expenses'!F97</f>
        <v>0</v>
      </c>
      <c r="G26" s="137">
        <f>'Calculate Other Expenses'!F121</f>
        <v>0</v>
      </c>
      <c r="H26" s="138">
        <f>'Calculate Other Expenses'!F145</f>
        <v>0</v>
      </c>
      <c r="I26" s="138">
        <f>'Calculate Other Expenses'!F169</f>
        <v>0</v>
      </c>
      <c r="J26" s="137">
        <f>SUM(C26:I26)</f>
        <v>0</v>
      </c>
      <c r="K26" s="123"/>
    </row>
    <row r="27" spans="1:13" x14ac:dyDescent="0.2">
      <c r="A27" s="31" t="s">
        <v>61</v>
      </c>
      <c r="C27" s="137">
        <f>'Calculate Other Expenses'!F26</f>
        <v>0</v>
      </c>
      <c r="D27" s="137">
        <f>'Calculate Other Expenses'!F50</f>
        <v>0</v>
      </c>
      <c r="E27" s="137">
        <f>'Calculate Other Expenses'!F74</f>
        <v>0</v>
      </c>
      <c r="F27" s="137">
        <f>'Calculate Other Expenses'!F98</f>
        <v>0</v>
      </c>
      <c r="G27" s="137">
        <f>'Calculate Other Expenses'!F122</f>
        <v>0</v>
      </c>
      <c r="H27" s="138">
        <f>'Calculate Other Expenses'!F146</f>
        <v>0</v>
      </c>
      <c r="I27" s="138">
        <f>'Calculate Other Expenses'!F170</f>
        <v>0</v>
      </c>
      <c r="J27" s="137">
        <f>SUM(C27:I27)</f>
        <v>0</v>
      </c>
      <c r="K27" s="123"/>
    </row>
    <row r="28" spans="1:13" x14ac:dyDescent="0.2">
      <c r="A28" s="31" t="s">
        <v>62</v>
      </c>
      <c r="C28" s="137">
        <f>'Calculate Other Expenses'!F27</f>
        <v>0</v>
      </c>
      <c r="D28" s="137">
        <f>'Calculate Other Expenses'!F51</f>
        <v>0</v>
      </c>
      <c r="E28" s="137">
        <f>'Calculate Other Expenses'!F75</f>
        <v>0</v>
      </c>
      <c r="F28" s="137">
        <f>'Calculate Other Expenses'!F99</f>
        <v>0</v>
      </c>
      <c r="G28" s="137">
        <f>'Calculate Other Expenses'!F123</f>
        <v>0</v>
      </c>
      <c r="H28" s="138">
        <f>'Calculate Other Expenses'!F147</f>
        <v>0</v>
      </c>
      <c r="I28" s="138">
        <f>'Calculate Other Expenses'!F171</f>
        <v>0</v>
      </c>
      <c r="J28" s="137">
        <f>SUM(C28:I28)</f>
        <v>0</v>
      </c>
      <c r="K28" s="123"/>
    </row>
    <row r="29" spans="1:13" x14ac:dyDescent="0.2">
      <c r="A29" s="32" t="s">
        <v>63</v>
      </c>
      <c r="C29" s="124"/>
      <c r="D29" s="123"/>
      <c r="E29" s="123"/>
      <c r="F29" s="123"/>
      <c r="G29" s="123"/>
      <c r="J29" s="136"/>
      <c r="K29" s="123"/>
    </row>
    <row r="30" spans="1:13" x14ac:dyDescent="0.2">
      <c r="A30" s="32" t="s">
        <v>64</v>
      </c>
      <c r="C30" s="123"/>
      <c r="D30" s="123"/>
      <c r="E30" s="123"/>
      <c r="F30" s="123"/>
      <c r="G30" s="123"/>
      <c r="J30" s="123"/>
      <c r="K30" s="123"/>
    </row>
    <row r="31" spans="1:13" x14ac:dyDescent="0.2">
      <c r="A31" s="31"/>
      <c r="C31" s="123"/>
      <c r="D31" s="123"/>
      <c r="E31" s="123"/>
      <c r="F31" s="123"/>
      <c r="G31" s="123"/>
      <c r="J31" s="123"/>
      <c r="K31" s="123"/>
    </row>
    <row r="32" spans="1:13" x14ac:dyDescent="0.2">
      <c r="A32" s="32" t="s">
        <v>65</v>
      </c>
      <c r="C32" s="137">
        <f>'Calculate Other Expenses'!F28</f>
        <v>0</v>
      </c>
      <c r="D32" s="137">
        <f>'Calculate Other Expenses'!F52</f>
        <v>0</v>
      </c>
      <c r="E32" s="137">
        <f>'Calculate Other Expenses'!F76</f>
        <v>0</v>
      </c>
      <c r="F32" s="137">
        <f>'Calculate Other Expenses'!F100</f>
        <v>0</v>
      </c>
      <c r="G32" s="137">
        <f>'Calculate Other Expenses'!F124</f>
        <v>0</v>
      </c>
      <c r="H32" s="138">
        <f>'Calculate Other Expenses'!F148</f>
        <v>0</v>
      </c>
      <c r="I32" s="138">
        <f>'Calculate Other Expenses'!F172</f>
        <v>0</v>
      </c>
      <c r="J32" s="137">
        <f>SUM(C32:I32)</f>
        <v>0</v>
      </c>
      <c r="K32" s="123"/>
    </row>
    <row r="33" spans="1:12" x14ac:dyDescent="0.2">
      <c r="A33" s="32" t="s">
        <v>79</v>
      </c>
      <c r="C33" s="123"/>
      <c r="D33" s="123"/>
      <c r="E33" s="123"/>
      <c r="F33" s="123"/>
      <c r="G33" s="123"/>
      <c r="J33" s="123"/>
      <c r="K33" s="123"/>
    </row>
    <row r="34" spans="1:12" x14ac:dyDescent="0.2">
      <c r="A34" s="32" t="s">
        <v>66</v>
      </c>
      <c r="C34" s="123"/>
      <c r="D34" s="123"/>
      <c r="E34" s="123"/>
      <c r="F34" s="123"/>
      <c r="G34" s="123"/>
      <c r="J34" s="123"/>
      <c r="K34" s="123"/>
    </row>
    <row r="35" spans="1:12" x14ac:dyDescent="0.2">
      <c r="A35" s="32" t="s">
        <v>67</v>
      </c>
      <c r="C35" s="123"/>
      <c r="D35" s="123"/>
      <c r="E35" s="123"/>
      <c r="F35" s="123"/>
      <c r="G35" s="123"/>
      <c r="J35" s="123"/>
      <c r="K35" s="123"/>
    </row>
    <row r="36" spans="1:12" x14ac:dyDescent="0.2">
      <c r="A36" s="99" t="s">
        <v>159</v>
      </c>
      <c r="C36" s="123"/>
      <c r="D36" s="123"/>
      <c r="E36" s="123"/>
      <c r="F36" s="123"/>
      <c r="G36" s="123"/>
      <c r="J36" s="123"/>
      <c r="K36" s="123"/>
    </row>
    <row r="37" spans="1:12" x14ac:dyDescent="0.2">
      <c r="A37" s="31" t="s">
        <v>68</v>
      </c>
      <c r="C37" s="123"/>
      <c r="D37" s="123"/>
      <c r="E37" s="123"/>
      <c r="F37" s="123"/>
      <c r="G37" s="123"/>
      <c r="J37" s="137">
        <f>SUM(J8:J36)</f>
        <v>0</v>
      </c>
      <c r="K37" s="123"/>
      <c r="L37" s="34"/>
    </row>
  </sheetData>
  <mergeCells count="2">
    <mergeCell ref="M8:M9"/>
    <mergeCell ref="M11:M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A66"/>
  <sheetViews>
    <sheetView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0.5" customWidth="1"/>
    <col min="4" max="4" width="11" customWidth="1"/>
    <col min="5" max="5" width="12.33203125" customWidth="1"/>
    <col min="7" max="7" width="10.1640625" customWidth="1"/>
    <col min="8" max="8" width="10.33203125" customWidth="1"/>
    <col min="9" max="9" width="11.5" customWidth="1"/>
    <col min="10" max="10" width="21.33203125" customWidth="1"/>
    <col min="11" max="11" width="10.83203125" customWidth="1"/>
    <col min="12" max="12" width="11.83203125" customWidth="1"/>
    <col min="14" max="14" width="10.1640625" customWidth="1"/>
    <col min="15" max="15" width="11.33203125" customWidth="1"/>
    <col min="16" max="16" width="21.1640625" customWidth="1"/>
    <col min="17" max="17" width="10.83203125" customWidth="1"/>
    <col min="18" max="18" width="12" customWidth="1"/>
    <col min="19" max="19" width="10.1640625" customWidth="1"/>
    <col min="20" max="20" width="11" customWidth="1"/>
    <col min="21" max="21" width="10.5" customWidth="1"/>
    <col min="22" max="22" width="11.5" customWidth="1"/>
    <col min="23" max="23" width="21" customWidth="1"/>
    <col min="24" max="24" width="10.5" customWidth="1"/>
    <col min="25" max="25" width="12" customWidth="1"/>
    <col min="27" max="27" width="19.5" customWidth="1"/>
  </cols>
  <sheetData>
    <row r="1" spans="1:27" ht="26" x14ac:dyDescent="0.2">
      <c r="A1" s="393" t="s">
        <v>230</v>
      </c>
      <c r="B1" s="393"/>
      <c r="C1" s="393"/>
      <c r="D1" s="393"/>
      <c r="E1" s="393"/>
      <c r="F1" s="393"/>
      <c r="G1" s="393"/>
      <c r="H1" s="393"/>
      <c r="I1" s="393"/>
      <c r="J1" s="393"/>
      <c r="K1" s="393"/>
      <c r="L1" s="393"/>
      <c r="M1" s="393"/>
      <c r="N1" s="393"/>
      <c r="O1" s="393"/>
      <c r="P1" s="393"/>
      <c r="Q1" s="393"/>
      <c r="R1" s="393"/>
      <c r="S1" s="393"/>
      <c r="T1" s="393"/>
      <c r="U1" s="393"/>
      <c r="V1" s="393"/>
      <c r="W1" s="393"/>
      <c r="X1" s="393"/>
      <c r="Y1" s="393"/>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ht="14.25" customHeight="1"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84"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19" spans="1:26" ht="15" customHeight="1" x14ac:dyDescent="0.2"/>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7.2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6.5" customHeight="1" x14ac:dyDescent="0.2">
      <c r="I33" s="145"/>
    </row>
    <row r="34" spans="1:25" ht="88.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3"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5.75" customHeight="1" x14ac:dyDescent="0.2">
      <c r="D64" s="233" t="s">
        <v>210</v>
      </c>
      <c r="E64" s="223">
        <f>(E54+E55+E56+E57+E58+E59+E60+E61+E62+E63)</f>
        <v>0</v>
      </c>
      <c r="I64" s="142"/>
      <c r="J64" s="235"/>
      <c r="K64" s="232" t="s">
        <v>210</v>
      </c>
      <c r="L64" s="223">
        <f>(L54+L55+L56+L57+L58+L59+L60+L61+L62+L63)</f>
        <v>0</v>
      </c>
      <c r="Q64" s="233" t="s">
        <v>210</v>
      </c>
      <c r="R64" s="223">
        <f>(R54+R55+R56+R57+R58+R59+R60+R61+R62+R63)</f>
        <v>0</v>
      </c>
      <c r="X64" s="232" t="s">
        <v>210</v>
      </c>
      <c r="Y64" s="223">
        <f>(Y54+Y55+Y56+Y57+Y58+Y59+Y60+Y61+Y62+Y63)</f>
        <v>0</v>
      </c>
    </row>
    <row r="66" spans="9:25" ht="87"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A20:E20"/>
    <mergeCell ref="G20:L20"/>
    <mergeCell ref="N20:R20"/>
    <mergeCell ref="T20:Y20"/>
    <mergeCell ref="A36:L36"/>
    <mergeCell ref="A1:Y1"/>
    <mergeCell ref="A2:L2"/>
    <mergeCell ref="N2:Y2"/>
    <mergeCell ref="A4:L4"/>
    <mergeCell ref="G5:L5"/>
    <mergeCell ref="N4:Y4"/>
    <mergeCell ref="T5:Y5"/>
    <mergeCell ref="A5:E6"/>
    <mergeCell ref="N5:R6"/>
    <mergeCell ref="G6:L6"/>
    <mergeCell ref="T6:Y6"/>
    <mergeCell ref="A52:E52"/>
    <mergeCell ref="G52:L52"/>
    <mergeCell ref="N52:R52"/>
    <mergeCell ref="T52:Y52"/>
    <mergeCell ref="N36:Y36"/>
    <mergeCell ref="A37:E38"/>
    <mergeCell ref="G37:L37"/>
    <mergeCell ref="N37:R38"/>
    <mergeCell ref="T37:Y37"/>
    <mergeCell ref="G38:L38"/>
    <mergeCell ref="T38:Y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AA66"/>
  <sheetViews>
    <sheetView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1.5" customWidth="1"/>
    <col min="4" max="4" width="11" customWidth="1"/>
    <col min="5" max="5" width="12.33203125" customWidth="1"/>
    <col min="7" max="7" width="10.1640625" customWidth="1"/>
    <col min="8" max="8" width="10.33203125" customWidth="1"/>
    <col min="9" max="9" width="11.5" customWidth="1"/>
    <col min="10" max="10" width="21" customWidth="1"/>
    <col min="11" max="11" width="10.83203125" customWidth="1"/>
    <col min="12" max="12" width="11.83203125" customWidth="1"/>
    <col min="14" max="14" width="10.1640625" customWidth="1"/>
    <col min="15" max="15" width="11.33203125" customWidth="1"/>
    <col min="16" max="16" width="20.83203125" customWidth="1"/>
    <col min="17" max="17" width="10.83203125" customWidth="1"/>
    <col min="18" max="18" width="11.83203125" customWidth="1"/>
    <col min="19" max="19" width="10.1640625" customWidth="1"/>
    <col min="20" max="20" width="11" customWidth="1"/>
    <col min="21" max="21" width="10.5" customWidth="1"/>
    <col min="22" max="22" width="11.5" customWidth="1"/>
    <col min="23" max="23" width="20.5" customWidth="1"/>
    <col min="24" max="24" width="10.5" customWidth="1"/>
    <col min="25" max="25" width="11.83203125" customWidth="1"/>
    <col min="27" max="27" width="20.5" customWidth="1"/>
  </cols>
  <sheetData>
    <row r="1" spans="1:27" ht="26" x14ac:dyDescent="0.2">
      <c r="A1" s="394" t="s">
        <v>231</v>
      </c>
      <c r="B1" s="394"/>
      <c r="C1" s="394"/>
      <c r="D1" s="394"/>
      <c r="E1" s="394"/>
      <c r="F1" s="394"/>
      <c r="G1" s="394"/>
      <c r="H1" s="394"/>
      <c r="I1" s="394"/>
      <c r="J1" s="394"/>
      <c r="K1" s="394"/>
      <c r="L1" s="394"/>
      <c r="M1" s="394"/>
      <c r="N1" s="394"/>
      <c r="O1" s="394"/>
      <c r="P1" s="394"/>
      <c r="Q1" s="394"/>
      <c r="R1" s="394"/>
      <c r="S1" s="394"/>
      <c r="T1" s="394"/>
      <c r="U1" s="394"/>
      <c r="V1" s="394"/>
      <c r="W1" s="394"/>
      <c r="X1" s="394"/>
      <c r="Y1" s="394"/>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4.2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74.25"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7.2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5" customHeight="1" x14ac:dyDescent="0.2">
      <c r="I33" s="145"/>
    </row>
    <row r="34" spans="1:25" ht="88.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2.25"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6.25"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A20:E20"/>
    <mergeCell ref="G20:L20"/>
    <mergeCell ref="N20:R20"/>
    <mergeCell ref="T20:Y20"/>
    <mergeCell ref="A36:L36"/>
    <mergeCell ref="A1:Y1"/>
    <mergeCell ref="A2:L2"/>
    <mergeCell ref="N2:Y2"/>
    <mergeCell ref="A4:L4"/>
    <mergeCell ref="G5:L5"/>
    <mergeCell ref="N4:Y4"/>
    <mergeCell ref="T5:Y5"/>
    <mergeCell ref="A5:E6"/>
    <mergeCell ref="N5:R6"/>
    <mergeCell ref="G6:L6"/>
    <mergeCell ref="T6:Y6"/>
    <mergeCell ref="A52:E52"/>
    <mergeCell ref="G52:L52"/>
    <mergeCell ref="N52:R52"/>
    <mergeCell ref="T52:Y52"/>
    <mergeCell ref="N36:Y36"/>
    <mergeCell ref="A37:E38"/>
    <mergeCell ref="G37:L37"/>
    <mergeCell ref="N37:R38"/>
    <mergeCell ref="T37:Y37"/>
    <mergeCell ref="G38:L38"/>
    <mergeCell ref="T38:Y38"/>
  </mergeCells>
  <pageMargins left="0.7" right="0.7" top="0.75" bottom="0.75" header="0.3" footer="0.3"/>
  <pageSetup paperSize="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M54"/>
  <sheetViews>
    <sheetView zoomScale="85" zoomScaleNormal="85" workbookViewId="0">
      <selection activeCell="D41" sqref="D41"/>
    </sheetView>
  </sheetViews>
  <sheetFormatPr baseColWidth="10" defaultColWidth="9.1640625" defaultRowHeight="15" x14ac:dyDescent="0.2"/>
  <cols>
    <col min="1" max="1" width="10.5" style="1" customWidth="1"/>
    <col min="2" max="2" width="35.5" style="1" customWidth="1"/>
    <col min="3" max="3" width="10.1640625" style="35" customWidth="1"/>
    <col min="4" max="4" width="10.83203125" style="35" customWidth="1"/>
    <col min="5" max="5" width="13" style="35" customWidth="1"/>
    <col min="6" max="6" width="16.6640625" style="36" customWidth="1"/>
    <col min="7" max="7" width="10.33203125" style="54" customWidth="1"/>
    <col min="8" max="8" width="2.5" style="3" customWidth="1"/>
    <col min="9" max="9" width="96.5" style="3" customWidth="1"/>
    <col min="10" max="10" width="3.1640625" style="3" customWidth="1"/>
    <col min="11" max="11" width="88" style="3" customWidth="1"/>
    <col min="12" max="12" width="17.5" style="3" customWidth="1"/>
    <col min="13" max="13" width="19.33203125" style="1" customWidth="1"/>
    <col min="14" max="16384" width="9.1640625" style="1"/>
  </cols>
  <sheetData>
    <row r="1" spans="1:13" s="5" customFormat="1" ht="21" x14ac:dyDescent="0.25">
      <c r="B1" s="9" t="s">
        <v>14</v>
      </c>
      <c r="C1" s="48"/>
      <c r="D1" s="6"/>
      <c r="E1" s="6"/>
      <c r="F1" s="50"/>
      <c r="G1" s="189"/>
      <c r="H1" s="12"/>
      <c r="I1" s="12"/>
      <c r="J1" s="12"/>
      <c r="K1" s="12"/>
      <c r="L1" s="12"/>
    </row>
    <row r="2" spans="1:13" ht="11.25" customHeight="1" x14ac:dyDescent="0.15">
      <c r="A2" s="2"/>
      <c r="B2" s="14"/>
      <c r="C2" s="11"/>
      <c r="D2" s="11"/>
      <c r="E2" s="165"/>
      <c r="F2" s="165"/>
      <c r="G2" s="165"/>
      <c r="H2" s="163"/>
      <c r="I2" s="163"/>
      <c r="J2" s="163"/>
      <c r="K2" s="10"/>
      <c r="L2" s="4"/>
    </row>
    <row r="3" spans="1:13" s="7" customFormat="1" ht="24" customHeight="1" x14ac:dyDescent="0.15">
      <c r="A3" s="163"/>
      <c r="B3" s="14"/>
      <c r="C3" s="11" t="s">
        <v>13</v>
      </c>
      <c r="D3" s="11" t="s">
        <v>16</v>
      </c>
      <c r="E3" s="11" t="s">
        <v>15</v>
      </c>
      <c r="F3" s="197" t="s">
        <v>81</v>
      </c>
      <c r="G3" s="203" t="s">
        <v>3</v>
      </c>
      <c r="H3" s="4"/>
      <c r="I3" s="110" t="s">
        <v>280</v>
      </c>
      <c r="K3" s="10"/>
      <c r="L3" s="4"/>
    </row>
    <row r="4" spans="1:13" ht="15" customHeight="1" x14ac:dyDescent="0.2">
      <c r="A4" s="166"/>
      <c r="B4" s="14"/>
      <c r="C4" s="11"/>
      <c r="D4" s="11"/>
      <c r="E4" s="10"/>
      <c r="F4" s="51"/>
      <c r="G4" s="204"/>
      <c r="I4" s="3" t="s">
        <v>276</v>
      </c>
    </row>
    <row r="5" spans="1:13" ht="15.5" customHeight="1" x14ac:dyDescent="0.2">
      <c r="A5" s="271" t="s">
        <v>75</v>
      </c>
      <c r="B5" s="13" t="s">
        <v>2</v>
      </c>
      <c r="C5" s="44"/>
      <c r="D5" s="44"/>
      <c r="E5" s="47"/>
      <c r="F5" s="52"/>
      <c r="G5" s="204">
        <f xml:space="preserve"> (C5*(D5*E5))*(F5)</f>
        <v>0</v>
      </c>
      <c r="I5" s="3" t="s">
        <v>277</v>
      </c>
    </row>
    <row r="6" spans="1:13" ht="15" customHeight="1" x14ac:dyDescent="0.2">
      <c r="A6" s="271"/>
      <c r="B6" s="13" t="s">
        <v>4</v>
      </c>
      <c r="C6" s="44"/>
      <c r="D6" s="44"/>
      <c r="E6" s="47"/>
      <c r="F6" s="52"/>
      <c r="G6" s="204">
        <f t="shared" ref="G6:G9" si="0" xml:space="preserve"> (C6*(D6*E6))*(F6)</f>
        <v>0</v>
      </c>
      <c r="I6" s="3" t="s">
        <v>278</v>
      </c>
    </row>
    <row r="7" spans="1:13" ht="15" customHeight="1" x14ac:dyDescent="0.2">
      <c r="A7" s="271"/>
      <c r="B7" s="13" t="s">
        <v>5</v>
      </c>
      <c r="C7" s="44"/>
      <c r="D7" s="44"/>
      <c r="E7" s="47"/>
      <c r="F7" s="52"/>
      <c r="G7" s="204">
        <f t="shared" si="0"/>
        <v>0</v>
      </c>
    </row>
    <row r="8" spans="1:13" ht="15" customHeight="1" x14ac:dyDescent="0.2">
      <c r="A8" s="271"/>
      <c r="B8" s="1" t="s">
        <v>148</v>
      </c>
      <c r="C8" s="44"/>
      <c r="D8" s="44"/>
      <c r="E8" s="47"/>
      <c r="F8" s="52"/>
      <c r="G8" s="204">
        <f t="shared" si="0"/>
        <v>0</v>
      </c>
      <c r="I8" s="10" t="s">
        <v>174</v>
      </c>
      <c r="J8" s="10"/>
    </row>
    <row r="9" spans="1:13" ht="12" customHeight="1" x14ac:dyDescent="0.2">
      <c r="A9" s="271"/>
      <c r="B9" s="1" t="s">
        <v>149</v>
      </c>
      <c r="C9" s="46"/>
      <c r="D9" s="46"/>
      <c r="E9" s="46"/>
      <c r="F9" s="53"/>
      <c r="G9" s="204">
        <f t="shared" si="0"/>
        <v>0</v>
      </c>
      <c r="I9" s="268" t="s">
        <v>279</v>
      </c>
      <c r="J9" s="96"/>
    </row>
    <row r="10" spans="1:13" ht="12" customHeight="1" x14ac:dyDescent="0.2">
      <c r="A10" s="271"/>
      <c r="B10" s="63"/>
      <c r="C10" s="64"/>
      <c r="D10" s="65"/>
      <c r="E10" s="275" t="s">
        <v>150</v>
      </c>
      <c r="F10" s="275"/>
      <c r="G10" s="204">
        <f>G5+G6+G7</f>
        <v>0</v>
      </c>
      <c r="I10" s="269"/>
      <c r="J10" s="96"/>
    </row>
    <row r="11" spans="1:13" ht="14.5" customHeight="1" x14ac:dyDescent="0.2">
      <c r="A11" s="41"/>
      <c r="B11" s="63"/>
      <c r="C11" s="65"/>
      <c r="D11" s="64"/>
      <c r="E11" s="281" t="s">
        <v>153</v>
      </c>
      <c r="F11" s="281"/>
      <c r="G11" s="204">
        <f>G8+G9</f>
        <v>0</v>
      </c>
      <c r="I11" s="269"/>
      <c r="J11" s="96"/>
    </row>
    <row r="12" spans="1:13" x14ac:dyDescent="0.2">
      <c r="A12" s="274" t="s">
        <v>0</v>
      </c>
      <c r="B12" s="13" t="s">
        <v>2</v>
      </c>
      <c r="C12" s="167"/>
      <c r="D12" s="44"/>
      <c r="E12" s="236"/>
      <c r="F12" s="237"/>
      <c r="G12" s="204">
        <f>(C12*(D12*E12))*(F12)</f>
        <v>0</v>
      </c>
      <c r="I12" s="96"/>
      <c r="J12" s="96"/>
    </row>
    <row r="13" spans="1:13" x14ac:dyDescent="0.2">
      <c r="A13" s="274"/>
      <c r="B13" s="13" t="s">
        <v>4</v>
      </c>
      <c r="C13" s="44"/>
      <c r="D13" s="44"/>
      <c r="E13" s="236"/>
      <c r="F13" s="237"/>
      <c r="G13" s="204">
        <f t="shared" ref="G13:G16" si="1">(C13*(D13*E13))*(F13)</f>
        <v>0</v>
      </c>
      <c r="I13" s="248" t="s">
        <v>178</v>
      </c>
      <c r="J13" s="96"/>
      <c r="K13" s="1"/>
      <c r="L13" s="1"/>
    </row>
    <row r="14" spans="1:13" ht="12" customHeight="1" x14ac:dyDescent="0.2">
      <c r="A14" s="274"/>
      <c r="B14" s="13" t="s">
        <v>5</v>
      </c>
      <c r="C14" s="44"/>
      <c r="D14" s="44"/>
      <c r="E14" s="236"/>
      <c r="F14" s="237"/>
      <c r="G14" s="204">
        <f t="shared" si="1"/>
        <v>0</v>
      </c>
      <c r="I14" s="158"/>
      <c r="K14" s="1"/>
      <c r="L14" s="1"/>
    </row>
    <row r="15" spans="1:13" x14ac:dyDescent="0.2">
      <c r="A15" s="274"/>
      <c r="B15" s="1" t="s">
        <v>148</v>
      </c>
      <c r="C15" s="44"/>
      <c r="D15" s="46"/>
      <c r="E15" s="236"/>
      <c r="F15" s="237"/>
      <c r="G15" s="204">
        <f t="shared" si="1"/>
        <v>0</v>
      </c>
      <c r="I15" s="107" t="s">
        <v>158</v>
      </c>
      <c r="K15" s="117"/>
      <c r="L15" s="159"/>
      <c r="M15" s="159"/>
    </row>
    <row r="16" spans="1:13" x14ac:dyDescent="0.2">
      <c r="A16" s="274"/>
      <c r="B16" s="1" t="s">
        <v>149</v>
      </c>
      <c r="C16" s="46"/>
      <c r="D16" s="238"/>
      <c r="E16" s="236"/>
      <c r="F16" s="237"/>
      <c r="G16" s="204">
        <f t="shared" si="1"/>
        <v>0</v>
      </c>
      <c r="I16" s="7" t="s">
        <v>175</v>
      </c>
      <c r="K16" s="164"/>
      <c r="L16" s="159"/>
      <c r="M16" s="159"/>
    </row>
    <row r="17" spans="1:13" ht="15" customHeight="1" x14ac:dyDescent="0.2">
      <c r="A17" s="274"/>
      <c r="B17" s="66"/>
      <c r="C17" s="67"/>
      <c r="D17" s="67"/>
      <c r="E17" s="276" t="s">
        <v>151</v>
      </c>
      <c r="F17" s="276"/>
      <c r="G17" s="204">
        <f>G12+G13+G14</f>
        <v>0</v>
      </c>
      <c r="H17" s="2"/>
      <c r="I17" s="57" t="s">
        <v>95</v>
      </c>
      <c r="K17" s="118"/>
      <c r="L17" s="159"/>
      <c r="M17" s="159"/>
    </row>
    <row r="18" spans="1:13" x14ac:dyDescent="0.2">
      <c r="A18" s="274"/>
      <c r="B18" s="66"/>
      <c r="C18" s="68"/>
      <c r="D18" s="69"/>
      <c r="E18" s="82" t="s">
        <v>152</v>
      </c>
      <c r="F18" s="81"/>
      <c r="G18" s="204">
        <f>G15+G16</f>
        <v>0</v>
      </c>
      <c r="H18" s="2"/>
      <c r="I18" s="57" t="s">
        <v>96</v>
      </c>
      <c r="J18" s="1"/>
      <c r="K18" s="118"/>
      <c r="L18" s="159"/>
      <c r="M18" s="159"/>
    </row>
    <row r="19" spans="1:13" ht="15" customHeight="1" x14ac:dyDescent="0.2">
      <c r="A19" s="42"/>
      <c r="B19" s="13" t="s">
        <v>2</v>
      </c>
      <c r="C19" s="168"/>
      <c r="D19" s="44"/>
      <c r="E19" s="47"/>
      <c r="F19" s="52"/>
      <c r="G19" s="204">
        <f xml:space="preserve"> (C19*(D19*E19))*(F19)</f>
        <v>0</v>
      </c>
      <c r="H19" s="2"/>
      <c r="I19" s="57" t="s">
        <v>97</v>
      </c>
      <c r="J19" s="1"/>
      <c r="K19" s="118"/>
      <c r="L19" s="159"/>
      <c r="M19" s="159"/>
    </row>
    <row r="20" spans="1:13" x14ac:dyDescent="0.2">
      <c r="A20" s="272" t="s">
        <v>1</v>
      </c>
      <c r="B20" s="13" t="s">
        <v>4</v>
      </c>
      <c r="C20" s="44"/>
      <c r="D20" s="44"/>
      <c r="E20" s="47"/>
      <c r="F20" s="52"/>
      <c r="G20" s="204">
        <f t="shared" ref="G20:G23" si="2" xml:space="preserve"> (C20*(D20*E20))*(F20)</f>
        <v>0</v>
      </c>
      <c r="H20" s="2"/>
      <c r="I20" s="57" t="s">
        <v>98</v>
      </c>
      <c r="J20" s="161"/>
      <c r="K20" s="118"/>
      <c r="L20" s="159"/>
      <c r="M20" s="159"/>
    </row>
    <row r="21" spans="1:13" x14ac:dyDescent="0.2">
      <c r="A21" s="272"/>
      <c r="B21" s="13" t="s">
        <v>5</v>
      </c>
      <c r="C21" s="44"/>
      <c r="D21" s="44"/>
      <c r="E21" s="47"/>
      <c r="F21" s="52"/>
      <c r="G21" s="204">
        <f t="shared" si="2"/>
        <v>0</v>
      </c>
      <c r="I21" s="57" t="s">
        <v>99</v>
      </c>
      <c r="J21" s="160"/>
    </row>
    <row r="22" spans="1:13" x14ac:dyDescent="0.2">
      <c r="A22" s="272"/>
      <c r="B22" s="1" t="s">
        <v>148</v>
      </c>
      <c r="C22" s="44"/>
      <c r="D22" s="44"/>
      <c r="E22" s="47"/>
      <c r="F22" s="52"/>
      <c r="G22" s="204">
        <f t="shared" si="2"/>
        <v>0</v>
      </c>
      <c r="I22" s="57" t="s">
        <v>100</v>
      </c>
      <c r="J22" s="159"/>
    </row>
    <row r="23" spans="1:13" x14ac:dyDescent="0.2">
      <c r="A23" s="272"/>
      <c r="B23" s="1" t="s">
        <v>149</v>
      </c>
      <c r="C23" s="44"/>
      <c r="D23" s="46"/>
      <c r="E23" s="46"/>
      <c r="F23" s="53"/>
      <c r="G23" s="204">
        <f t="shared" si="2"/>
        <v>0</v>
      </c>
      <c r="I23" s="57" t="s">
        <v>101</v>
      </c>
      <c r="J23" s="159"/>
    </row>
    <row r="24" spans="1:13" ht="14.25" customHeight="1" x14ac:dyDescent="0.2">
      <c r="A24" s="272"/>
      <c r="B24" s="70"/>
      <c r="C24" s="71"/>
      <c r="D24" s="72"/>
      <c r="E24" s="277" t="s">
        <v>154</v>
      </c>
      <c r="F24" s="277"/>
      <c r="G24" s="204">
        <f>G19+G21+G20</f>
        <v>0</v>
      </c>
      <c r="I24" s="57" t="s">
        <v>181</v>
      </c>
      <c r="J24" s="159"/>
    </row>
    <row r="25" spans="1:13" x14ac:dyDescent="0.2">
      <c r="A25" s="272"/>
      <c r="B25" s="70"/>
      <c r="C25" s="71"/>
      <c r="D25" s="72"/>
      <c r="E25" s="83" t="s">
        <v>200</v>
      </c>
      <c r="F25" s="73"/>
      <c r="G25" s="204">
        <f>G22+G23</f>
        <v>0</v>
      </c>
      <c r="I25" s="57" t="s">
        <v>102</v>
      </c>
      <c r="J25" s="159"/>
    </row>
    <row r="26" spans="1:13" x14ac:dyDescent="0.2">
      <c r="A26" s="273" t="s">
        <v>17</v>
      </c>
      <c r="B26" s="13" t="s">
        <v>2</v>
      </c>
      <c r="C26" s="168"/>
      <c r="D26" s="44"/>
      <c r="E26" s="47"/>
      <c r="F26" s="52"/>
      <c r="G26" s="204">
        <f xml:space="preserve"> (C26*(D26*E26))*(F26)</f>
        <v>0</v>
      </c>
    </row>
    <row r="27" spans="1:13" x14ac:dyDescent="0.2">
      <c r="A27" s="273"/>
      <c r="B27" s="13" t="s">
        <v>4</v>
      </c>
      <c r="C27" s="168"/>
      <c r="D27" s="44"/>
      <c r="E27" s="47"/>
      <c r="F27" s="52"/>
      <c r="G27" s="204">
        <f t="shared" ref="G27:G30" si="3" xml:space="preserve"> (C27*(D27*E27))*(F27)</f>
        <v>0</v>
      </c>
      <c r="I27" s="19"/>
    </row>
    <row r="28" spans="1:13" x14ac:dyDescent="0.2">
      <c r="A28" s="273"/>
      <c r="B28" s="13" t="s">
        <v>5</v>
      </c>
      <c r="C28" s="44"/>
      <c r="D28" s="44"/>
      <c r="E28" s="47"/>
      <c r="F28" s="52"/>
      <c r="G28" s="204">
        <f t="shared" si="3"/>
        <v>0</v>
      </c>
      <c r="I28" s="107" t="s">
        <v>263</v>
      </c>
    </row>
    <row r="29" spans="1:13" x14ac:dyDescent="0.2">
      <c r="A29" s="273"/>
      <c r="B29" s="1" t="s">
        <v>148</v>
      </c>
      <c r="C29" s="44"/>
      <c r="D29" s="167"/>
      <c r="E29" s="167"/>
      <c r="F29" s="169"/>
      <c r="G29" s="204">
        <f t="shared" si="3"/>
        <v>0</v>
      </c>
      <c r="I29" s="91" t="s">
        <v>182</v>
      </c>
    </row>
    <row r="30" spans="1:13" ht="27" x14ac:dyDescent="0.2">
      <c r="A30" s="273"/>
      <c r="B30" s="1" t="s">
        <v>149</v>
      </c>
      <c r="C30" s="44"/>
      <c r="D30" s="44"/>
      <c r="E30" s="46"/>
      <c r="F30" s="53"/>
      <c r="G30" s="204">
        <f t="shared" si="3"/>
        <v>0</v>
      </c>
      <c r="I30" s="3" t="s">
        <v>183</v>
      </c>
    </row>
    <row r="31" spans="1:13" ht="13.5" customHeight="1" x14ac:dyDescent="0.2">
      <c r="A31" s="273"/>
      <c r="B31" s="74"/>
      <c r="C31" s="75"/>
      <c r="D31" s="76"/>
      <c r="E31" s="278" t="s">
        <v>199</v>
      </c>
      <c r="F31" s="279"/>
      <c r="G31" s="204">
        <f>G26+G27+G28</f>
        <v>0</v>
      </c>
      <c r="I31" s="1" t="s">
        <v>184</v>
      </c>
      <c r="K31" s="1"/>
      <c r="L31" s="1"/>
    </row>
    <row r="32" spans="1:13" x14ac:dyDescent="0.2">
      <c r="A32" s="15"/>
      <c r="B32" s="77"/>
      <c r="C32" s="78"/>
      <c r="D32" s="76"/>
      <c r="E32" s="80" t="s">
        <v>155</v>
      </c>
      <c r="F32" s="79"/>
      <c r="G32" s="204">
        <f>G29+G30</f>
        <v>0</v>
      </c>
      <c r="I32" s="57" t="s">
        <v>185</v>
      </c>
      <c r="J32" s="20"/>
      <c r="K32" s="1"/>
      <c r="L32" s="1"/>
    </row>
    <row r="33" spans="1:12" x14ac:dyDescent="0.2">
      <c r="A33" s="270" t="s">
        <v>18</v>
      </c>
      <c r="B33" s="13" t="s">
        <v>2</v>
      </c>
      <c r="C33" s="167"/>
      <c r="D33" s="44"/>
      <c r="G33" s="204">
        <f xml:space="preserve"> (C33*(D33*E33))*(F33)</f>
        <v>0</v>
      </c>
      <c r="I33" s="57" t="s">
        <v>186</v>
      </c>
      <c r="J33" s="20"/>
      <c r="K33" s="1"/>
      <c r="L33" s="1"/>
    </row>
    <row r="34" spans="1:12" x14ac:dyDescent="0.2">
      <c r="A34" s="270"/>
      <c r="B34" s="13" t="s">
        <v>4</v>
      </c>
      <c r="C34" s="45"/>
      <c r="D34" s="44"/>
      <c r="G34" s="204">
        <f t="shared" ref="G34:G37" si="4" xml:space="preserve"> (C34*(D34*E34))*(F34)</f>
        <v>0</v>
      </c>
      <c r="I34" s="57" t="s">
        <v>187</v>
      </c>
      <c r="J34" s="20"/>
      <c r="K34" s="1"/>
      <c r="L34" s="1"/>
    </row>
    <row r="35" spans="1:12" x14ac:dyDescent="0.2">
      <c r="A35" s="270"/>
      <c r="B35" s="13" t="s">
        <v>5</v>
      </c>
      <c r="C35" s="45"/>
      <c r="G35" s="204">
        <f t="shared" si="4"/>
        <v>0</v>
      </c>
      <c r="K35" s="1"/>
      <c r="L35" s="1"/>
    </row>
    <row r="36" spans="1:12" x14ac:dyDescent="0.2">
      <c r="A36" s="270"/>
      <c r="B36" s="1" t="s">
        <v>148</v>
      </c>
      <c r="C36" s="44"/>
      <c r="G36" s="204">
        <f t="shared" si="4"/>
        <v>0</v>
      </c>
      <c r="K36" s="1"/>
      <c r="L36" s="1"/>
    </row>
    <row r="37" spans="1:12" x14ac:dyDescent="0.2">
      <c r="A37" s="270"/>
      <c r="B37" s="1" t="s">
        <v>149</v>
      </c>
      <c r="C37" s="49"/>
      <c r="G37" s="204">
        <f t="shared" si="4"/>
        <v>0</v>
      </c>
      <c r="J37" s="20"/>
    </row>
    <row r="38" spans="1:12" ht="12.75" customHeight="1" x14ac:dyDescent="0.2">
      <c r="A38" s="270"/>
      <c r="B38" s="85"/>
      <c r="C38" s="86"/>
      <c r="D38" s="87"/>
      <c r="E38" s="280" t="s">
        <v>156</v>
      </c>
      <c r="F38" s="280"/>
      <c r="G38" s="204">
        <f>G33+G34+G35</f>
        <v>0</v>
      </c>
      <c r="J38" s="20"/>
    </row>
    <row r="39" spans="1:12" x14ac:dyDescent="0.2">
      <c r="A39" s="43"/>
      <c r="B39" s="85"/>
      <c r="C39" s="86"/>
      <c r="D39" s="87"/>
      <c r="E39" s="187" t="s">
        <v>157</v>
      </c>
      <c r="F39" s="88"/>
      <c r="G39" s="204">
        <f>G36+G37</f>
        <v>0</v>
      </c>
      <c r="J39" s="20"/>
    </row>
    <row r="40" spans="1:12" ht="15" customHeight="1" x14ac:dyDescent="0.2">
      <c r="A40" s="284" t="s">
        <v>197</v>
      </c>
      <c r="B40" s="1" t="s">
        <v>2</v>
      </c>
      <c r="C40" s="46"/>
      <c r="D40" s="46"/>
      <c r="E40" s="46"/>
      <c r="F40" s="53"/>
      <c r="G40" s="204">
        <f xml:space="preserve"> (C40*(D40*E40))*(F40)</f>
        <v>0</v>
      </c>
      <c r="J40" s="20"/>
    </row>
    <row r="41" spans="1:12" x14ac:dyDescent="0.2">
      <c r="A41" s="285"/>
      <c r="B41" s="1" t="s">
        <v>4</v>
      </c>
      <c r="C41" s="46"/>
      <c r="D41" s="46"/>
      <c r="E41" s="46"/>
      <c r="F41" s="53"/>
      <c r="G41" s="204">
        <f t="shared" ref="G41:G44" si="5" xml:space="preserve"> (C41*(D41*E41))*(F41)</f>
        <v>0</v>
      </c>
      <c r="J41" s="20"/>
    </row>
    <row r="42" spans="1:12" x14ac:dyDescent="0.2">
      <c r="A42" s="285"/>
      <c r="B42" s="1" t="s">
        <v>5</v>
      </c>
      <c r="C42" s="167"/>
      <c r="D42" s="46"/>
      <c r="E42" s="46"/>
      <c r="F42" s="53"/>
      <c r="G42" s="204">
        <f t="shared" si="5"/>
        <v>0</v>
      </c>
      <c r="J42" s="20"/>
    </row>
    <row r="43" spans="1:12" x14ac:dyDescent="0.2">
      <c r="A43" s="285"/>
      <c r="B43" s="1" t="s">
        <v>148</v>
      </c>
      <c r="C43" s="167"/>
      <c r="D43" s="46"/>
      <c r="E43" s="46"/>
      <c r="F43" s="53"/>
      <c r="G43" s="204">
        <f t="shared" si="5"/>
        <v>0</v>
      </c>
      <c r="J43" s="20"/>
    </row>
    <row r="44" spans="1:12" x14ac:dyDescent="0.2">
      <c r="A44" s="285"/>
      <c r="B44" s="1" t="s">
        <v>149</v>
      </c>
      <c r="C44" s="46"/>
      <c r="D44" s="46"/>
      <c r="E44" s="46"/>
      <c r="F44" s="53"/>
      <c r="G44" s="204">
        <f t="shared" si="5"/>
        <v>0</v>
      </c>
      <c r="J44" s="20"/>
    </row>
    <row r="45" spans="1:12" x14ac:dyDescent="0.2">
      <c r="A45" s="285"/>
      <c r="B45" s="155"/>
      <c r="C45" s="156"/>
      <c r="D45" s="156"/>
      <c r="E45" s="282" t="s">
        <v>233</v>
      </c>
      <c r="F45" s="283"/>
      <c r="G45" s="204">
        <f>G40+G41+G42</f>
        <v>0</v>
      </c>
      <c r="J45" s="20"/>
    </row>
    <row r="46" spans="1:12" x14ac:dyDescent="0.2">
      <c r="A46" s="154"/>
      <c r="B46" s="154"/>
      <c r="C46" s="156"/>
      <c r="D46" s="156"/>
      <c r="E46" s="282" t="s">
        <v>234</v>
      </c>
      <c r="F46" s="283"/>
      <c r="G46" s="204">
        <f>(G43+G44)</f>
        <v>0</v>
      </c>
    </row>
    <row r="47" spans="1:12" x14ac:dyDescent="0.2">
      <c r="A47" s="286" t="s">
        <v>198</v>
      </c>
      <c r="B47" s="1" t="s">
        <v>2</v>
      </c>
      <c r="C47" s="46"/>
      <c r="D47" s="46"/>
      <c r="E47" s="46"/>
      <c r="F47" s="53"/>
      <c r="G47" s="204">
        <f xml:space="preserve"> (C47*(D47*E47))*(F47)</f>
        <v>0</v>
      </c>
    </row>
    <row r="48" spans="1:12" x14ac:dyDescent="0.2">
      <c r="A48" s="286"/>
      <c r="B48" s="1" t="s">
        <v>4</v>
      </c>
      <c r="C48" s="46"/>
      <c r="D48" s="46"/>
      <c r="E48" s="46"/>
      <c r="F48" s="53"/>
      <c r="G48" s="204">
        <f t="shared" ref="G48:G51" si="6" xml:space="preserve"> (C48*(D48*E48))*(F48)</f>
        <v>0</v>
      </c>
    </row>
    <row r="49" spans="1:7" x14ac:dyDescent="0.2">
      <c r="A49" s="286"/>
      <c r="B49" s="1" t="s">
        <v>5</v>
      </c>
      <c r="C49" s="46"/>
      <c r="D49" s="46"/>
      <c r="E49" s="46"/>
      <c r="F49" s="53"/>
      <c r="G49" s="204">
        <f t="shared" si="6"/>
        <v>0</v>
      </c>
    </row>
    <row r="50" spans="1:7" x14ac:dyDescent="0.2">
      <c r="A50" s="286"/>
      <c r="B50" s="1" t="s">
        <v>148</v>
      </c>
      <c r="C50" s="46"/>
      <c r="D50" s="46"/>
      <c r="E50" s="46"/>
      <c r="F50" s="53"/>
      <c r="G50" s="204">
        <f t="shared" si="6"/>
        <v>0</v>
      </c>
    </row>
    <row r="51" spans="1:7" x14ac:dyDescent="0.2">
      <c r="A51" s="286"/>
      <c r="B51" s="1" t="s">
        <v>149</v>
      </c>
      <c r="C51" s="46"/>
      <c r="D51" s="46"/>
      <c r="E51" s="46"/>
      <c r="F51" s="53"/>
      <c r="G51" s="204">
        <f t="shared" si="6"/>
        <v>0</v>
      </c>
    </row>
    <row r="52" spans="1:7" x14ac:dyDescent="0.2">
      <c r="A52" s="286"/>
      <c r="B52" s="134"/>
      <c r="C52" s="135"/>
      <c r="D52" s="135"/>
      <c r="E52" s="288" t="s">
        <v>235</v>
      </c>
      <c r="F52" s="288"/>
      <c r="G52" s="204">
        <f>(G47+G48+G49)</f>
        <v>0</v>
      </c>
    </row>
    <row r="53" spans="1:7" ht="15" customHeight="1" x14ac:dyDescent="0.2">
      <c r="A53" s="134"/>
      <c r="B53" s="134"/>
      <c r="C53" s="135"/>
      <c r="D53" s="135"/>
      <c r="E53" s="287" t="s">
        <v>236</v>
      </c>
      <c r="F53" s="287"/>
      <c r="G53" s="204">
        <f>(G50+G51)</f>
        <v>0</v>
      </c>
    </row>
    <row r="54" spans="1:7" x14ac:dyDescent="0.2">
      <c r="G54" s="202"/>
    </row>
  </sheetData>
  <mergeCells count="18">
    <mergeCell ref="E45:F45"/>
    <mergeCell ref="E46:F46"/>
    <mergeCell ref="A40:A45"/>
    <mergeCell ref="A47:A52"/>
    <mergeCell ref="E53:F53"/>
    <mergeCell ref="E52:F52"/>
    <mergeCell ref="I9:I11"/>
    <mergeCell ref="A33:A38"/>
    <mergeCell ref="A5:A10"/>
    <mergeCell ref="A20:A25"/>
    <mergeCell ref="A26:A31"/>
    <mergeCell ref="A12:A18"/>
    <mergeCell ref="E10:F10"/>
    <mergeCell ref="E17:F17"/>
    <mergeCell ref="E24:F24"/>
    <mergeCell ref="E31:F31"/>
    <mergeCell ref="E38:F38"/>
    <mergeCell ref="E11:F11"/>
  </mergeCells>
  <conditionalFormatting sqref="A40 A46">
    <cfRule type="dataBar" priority="1">
      <dataBar>
        <cfvo type="min"/>
        <cfvo type="max"/>
        <color rgb="FFD6007B"/>
      </dataBar>
      <extLst>
        <ext xmlns:x14="http://schemas.microsoft.com/office/spreadsheetml/2009/9/main" uri="{B025F937-C7B1-47D3-B67F-A62EFF666E3E}">
          <x14:id>{549F0523-4E27-4D9B-9BD0-4BF85B466584}</x14:id>
        </ext>
      </extLst>
    </cfRule>
  </conditionalFormatting>
  <hyperlinks>
    <hyperlink ref="F3" location="'Typical Personnel Costs'!A1" display="Rate/hour" xr:uid="{00000000-0004-0000-0100-000000000000}"/>
    <hyperlink ref="I13" location="'Typical Personnel Costs'!A1" display="See Typical Costs for more Detail" xr:uid="{00000000-0004-0000-0100-000001000000}"/>
    <hyperlink ref="I29" r:id="rId1" location="r" xr:uid="{00000000-0004-0000-0100-000002000000}"/>
  </hyperlink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dataBar" id="{549F0523-4E27-4D9B-9BD0-4BF85B466584}">
            <x14:dataBar minLength="0" maxLength="100" gradient="0">
              <x14:cfvo type="autoMin"/>
              <x14:cfvo type="autoMax"/>
              <x14:negativeFillColor rgb="FFFF0000"/>
              <x14:axisColor rgb="FF000000"/>
            </x14:dataBar>
          </x14:cfRule>
          <xm:sqref>A40 A46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E103"/>
  <sheetViews>
    <sheetView zoomScaleNormal="100" workbookViewId="0">
      <selection activeCell="B40" sqref="B40:L40"/>
    </sheetView>
  </sheetViews>
  <sheetFormatPr baseColWidth="10" defaultColWidth="9.1640625" defaultRowHeight="12" x14ac:dyDescent="0.15"/>
  <cols>
    <col min="1" max="1" width="9.1640625" style="1"/>
    <col min="2" max="2" width="9.1640625" style="1" customWidth="1"/>
    <col min="3" max="3" width="10" style="1" customWidth="1"/>
    <col min="4" max="4" width="10.1640625" style="1" customWidth="1"/>
    <col min="5" max="5" width="12.1640625" style="1" customWidth="1"/>
    <col min="6" max="11" width="9.1640625" style="1"/>
    <col min="12" max="12" width="9.1640625" style="1" customWidth="1"/>
    <col min="13" max="17" width="9.1640625" style="1"/>
    <col min="18" max="18" width="9" style="1" customWidth="1"/>
    <col min="19" max="16384" width="9.1640625" style="1"/>
  </cols>
  <sheetData>
    <row r="1" spans="1:26" ht="21" x14ac:dyDescent="0.25">
      <c r="A1" s="5" t="s">
        <v>177</v>
      </c>
    </row>
    <row r="3" spans="1:26" s="8" customFormat="1" ht="16" x14ac:dyDescent="0.2">
      <c r="A3" s="108" t="s">
        <v>172</v>
      </c>
      <c r="B3" s="90"/>
      <c r="C3" s="90"/>
      <c r="D3" s="90"/>
      <c r="E3" s="90"/>
      <c r="F3" s="90"/>
      <c r="G3" s="90"/>
      <c r="H3" s="90"/>
      <c r="I3" s="90"/>
      <c r="J3" s="90"/>
      <c r="K3" s="90"/>
      <c r="L3" s="90"/>
    </row>
    <row r="4" spans="1:26" ht="42.75" customHeight="1" thickBot="1" x14ac:dyDescent="0.25">
      <c r="A4" s="105" t="s">
        <v>171</v>
      </c>
      <c r="B4" s="289" t="s">
        <v>285</v>
      </c>
      <c r="C4" s="289"/>
      <c r="D4" s="289"/>
      <c r="E4" s="289"/>
      <c r="F4" s="289"/>
      <c r="G4" s="289"/>
      <c r="H4" s="289"/>
      <c r="I4" s="289"/>
      <c r="J4" s="289"/>
      <c r="K4" s="289"/>
      <c r="L4" s="289"/>
    </row>
    <row r="5" spans="1:26" s="58" customFormat="1" ht="45.75" customHeight="1" thickBot="1" x14ac:dyDescent="0.2">
      <c r="A5" s="252"/>
      <c r="B5" s="290"/>
      <c r="C5" s="291"/>
      <c r="D5" s="254" t="s">
        <v>282</v>
      </c>
      <c r="E5" s="255" t="s">
        <v>284</v>
      </c>
      <c r="F5" s="253"/>
      <c r="G5" s="253"/>
      <c r="H5" s="253"/>
      <c r="I5" s="253"/>
      <c r="J5" s="253"/>
      <c r="K5" s="253"/>
      <c r="L5" s="253"/>
    </row>
    <row r="6" spans="1:26" s="58" customFormat="1" ht="13" thickBot="1" x14ac:dyDescent="0.2">
      <c r="A6" s="252"/>
      <c r="B6" s="290" t="s">
        <v>283</v>
      </c>
      <c r="C6" s="291"/>
      <c r="D6" s="256">
        <v>19.5</v>
      </c>
      <c r="E6" s="257">
        <v>10</v>
      </c>
      <c r="F6" s="253"/>
      <c r="G6" s="253"/>
      <c r="H6" s="253"/>
      <c r="I6" s="253"/>
      <c r="J6" s="253"/>
      <c r="K6" s="253"/>
      <c r="L6" s="253"/>
    </row>
    <row r="7" spans="1:26" s="58" customFormat="1" ht="13" thickBot="1" x14ac:dyDescent="0.2">
      <c r="A7" s="252"/>
      <c r="B7" s="290" t="s">
        <v>4</v>
      </c>
      <c r="C7" s="291"/>
      <c r="D7" s="256">
        <v>28.5</v>
      </c>
      <c r="E7" s="257">
        <v>10</v>
      </c>
      <c r="F7" s="253"/>
      <c r="G7" s="253"/>
      <c r="H7" s="253"/>
      <c r="I7" s="253"/>
      <c r="J7" s="253"/>
      <c r="K7" s="253"/>
      <c r="L7" s="253"/>
    </row>
    <row r="8" spans="1:26" s="58" customFormat="1" ht="13" thickBot="1" x14ac:dyDescent="0.2">
      <c r="A8" s="252"/>
      <c r="B8" s="290" t="s">
        <v>5</v>
      </c>
      <c r="C8" s="291"/>
      <c r="D8" s="256">
        <v>39.5</v>
      </c>
      <c r="E8" s="257">
        <v>10</v>
      </c>
      <c r="F8" s="253"/>
      <c r="G8" s="253"/>
      <c r="H8" s="253"/>
      <c r="I8" s="253"/>
      <c r="J8" s="253"/>
      <c r="K8" s="253"/>
      <c r="L8" s="253"/>
    </row>
    <row r="9" spans="1:26" s="58" customFormat="1" x14ac:dyDescent="0.15">
      <c r="A9" s="252"/>
      <c r="B9" s="253"/>
      <c r="C9" s="253"/>
      <c r="D9" s="253"/>
      <c r="E9" s="253"/>
      <c r="F9" s="253"/>
      <c r="G9" s="253"/>
      <c r="H9" s="253"/>
      <c r="I9" s="253"/>
      <c r="J9" s="253"/>
      <c r="K9" s="253"/>
      <c r="L9" s="253"/>
    </row>
    <row r="10" spans="1:26" ht="50" customHeight="1" thickBot="1" x14ac:dyDescent="0.25">
      <c r="A10" s="105" t="s">
        <v>173</v>
      </c>
      <c r="B10" s="289" t="s">
        <v>297</v>
      </c>
      <c r="C10" s="289"/>
      <c r="D10" s="289"/>
      <c r="E10" s="289"/>
      <c r="F10" s="289"/>
      <c r="G10" s="289"/>
      <c r="H10" s="289"/>
      <c r="I10" s="289"/>
      <c r="J10" s="289"/>
      <c r="K10" s="289"/>
      <c r="L10" s="289"/>
    </row>
    <row r="11" spans="1:26" ht="102" customHeight="1" thickBot="1" x14ac:dyDescent="0.2">
      <c r="B11" s="17"/>
      <c r="C11" s="18"/>
      <c r="D11" s="249" t="s">
        <v>286</v>
      </c>
      <c r="E11" s="250" t="s">
        <v>298</v>
      </c>
      <c r="F11" s="250">
        <v>45170</v>
      </c>
      <c r="G11" s="250">
        <v>45536</v>
      </c>
      <c r="H11" s="250">
        <v>45901</v>
      </c>
      <c r="I11" s="250">
        <v>46266</v>
      </c>
      <c r="P11" s="46"/>
      <c r="Q11" s="46"/>
      <c r="R11" s="10"/>
      <c r="T11" s="109"/>
      <c r="U11" s="110"/>
      <c r="V11" s="109"/>
      <c r="W11" s="111"/>
      <c r="X11" s="111"/>
    </row>
    <row r="12" spans="1:26" ht="43.5" customHeight="1" thickBot="1" x14ac:dyDescent="0.2">
      <c r="B12" s="305" t="s">
        <v>258</v>
      </c>
      <c r="C12" s="306"/>
      <c r="D12" s="242">
        <v>44.95</v>
      </c>
      <c r="E12" s="28">
        <v>47.52</v>
      </c>
      <c r="F12" s="28">
        <v>48.52</v>
      </c>
      <c r="G12" s="258">
        <v>49.52</v>
      </c>
      <c r="H12" s="258">
        <v>50.52</v>
      </c>
      <c r="I12" s="106">
        <v>51.27</v>
      </c>
      <c r="P12" s="112"/>
      <c r="Q12" s="112"/>
      <c r="R12" s="113"/>
      <c r="T12" s="114"/>
      <c r="V12" s="115"/>
      <c r="W12" s="116"/>
      <c r="X12" s="117"/>
      <c r="Y12" s="116"/>
      <c r="Z12" s="116"/>
    </row>
    <row r="13" spans="1:26" ht="48.75" customHeight="1" thickBot="1" x14ac:dyDescent="0.2">
      <c r="B13" s="305" t="s">
        <v>259</v>
      </c>
      <c r="C13" s="306"/>
      <c r="D13" s="243">
        <v>26.07</v>
      </c>
      <c r="E13" s="106">
        <v>27.98</v>
      </c>
      <c r="F13" s="106">
        <v>28.98</v>
      </c>
      <c r="G13" s="259">
        <v>29.98</v>
      </c>
      <c r="H13" s="259">
        <v>30.98</v>
      </c>
      <c r="I13" s="106">
        <v>31.73</v>
      </c>
      <c r="P13" s="112"/>
      <c r="Q13" s="112"/>
      <c r="R13" s="113"/>
      <c r="T13" s="114"/>
      <c r="V13" s="115"/>
      <c r="W13" s="116"/>
      <c r="X13" s="117"/>
      <c r="Y13" s="114"/>
      <c r="Z13" s="115"/>
    </row>
    <row r="14" spans="1:26" x14ac:dyDescent="0.15">
      <c r="P14" s="112"/>
      <c r="Q14" s="112"/>
      <c r="R14" s="113"/>
      <c r="T14" s="114"/>
      <c r="V14" s="115"/>
      <c r="W14" s="116"/>
      <c r="X14" s="117"/>
      <c r="Y14" s="114"/>
      <c r="Z14" s="115"/>
    </row>
    <row r="15" spans="1:26" ht="39.5" customHeight="1" x14ac:dyDescent="0.2">
      <c r="A15" s="105" t="s">
        <v>281</v>
      </c>
      <c r="B15" s="289" t="s">
        <v>287</v>
      </c>
      <c r="C15" s="289"/>
      <c r="D15" s="289"/>
      <c r="E15" s="289"/>
      <c r="F15" s="289"/>
      <c r="G15" s="289"/>
      <c r="H15" s="289"/>
      <c r="I15" s="289"/>
      <c r="J15" s="289"/>
      <c r="K15" s="289"/>
      <c r="L15" s="289"/>
      <c r="P15" s="112"/>
      <c r="Q15" s="112"/>
      <c r="R15" s="113"/>
      <c r="T15" s="114"/>
      <c r="V15" s="115"/>
      <c r="W15" s="116"/>
      <c r="X15" s="117"/>
      <c r="Y15" s="114"/>
      <c r="Z15" s="115"/>
    </row>
    <row r="16" spans="1:26" ht="13" thickBot="1" x14ac:dyDescent="0.2">
      <c r="B16" s="37" t="s">
        <v>248</v>
      </c>
      <c r="P16" s="112"/>
      <c r="Q16" s="112"/>
      <c r="R16" s="113"/>
      <c r="T16" s="114"/>
      <c r="V16" s="115"/>
      <c r="W16" s="116"/>
      <c r="X16" s="117"/>
      <c r="Y16" s="114"/>
      <c r="Z16" s="115"/>
    </row>
    <row r="17" spans="1:26" ht="13" thickBot="1" x14ac:dyDescent="0.2">
      <c r="B17" s="38" t="s">
        <v>76</v>
      </c>
      <c r="C17" s="39" t="s">
        <v>77</v>
      </c>
      <c r="D17" s="39" t="s">
        <v>78</v>
      </c>
      <c r="E17" s="307" t="s">
        <v>257</v>
      </c>
      <c r="F17" s="308"/>
      <c r="G17" s="308"/>
      <c r="H17" s="308"/>
      <c r="I17" s="308"/>
      <c r="J17" s="308"/>
      <c r="K17" s="308"/>
      <c r="L17" s="309"/>
      <c r="P17" s="112"/>
      <c r="Q17" s="112"/>
      <c r="R17" s="113"/>
      <c r="T17" s="114"/>
      <c r="V17" s="115"/>
      <c r="W17" s="116"/>
      <c r="X17" s="117"/>
      <c r="Y17" s="114"/>
      <c r="Z17" s="115"/>
    </row>
    <row r="18" spans="1:26" ht="12.75" customHeight="1" thickBot="1" x14ac:dyDescent="0.2">
      <c r="B18" s="38" t="s">
        <v>249</v>
      </c>
      <c r="C18" s="40">
        <v>16.55</v>
      </c>
      <c r="D18" s="40">
        <v>22.36</v>
      </c>
      <c r="E18" s="295" t="s">
        <v>253</v>
      </c>
      <c r="F18" s="296"/>
      <c r="G18" s="296"/>
      <c r="H18" s="296"/>
      <c r="I18" s="296"/>
      <c r="J18" s="296"/>
      <c r="K18" s="296"/>
      <c r="L18" s="297"/>
      <c r="P18" s="112"/>
      <c r="Q18" s="112"/>
      <c r="R18" s="113"/>
      <c r="T18" s="114"/>
      <c r="V18" s="115"/>
      <c r="W18" s="116"/>
      <c r="X18" s="117"/>
      <c r="Y18" s="114"/>
      <c r="Z18" s="115"/>
    </row>
    <row r="19" spans="1:26" ht="12.75" customHeight="1" thickBot="1" x14ac:dyDescent="0.2">
      <c r="B19" s="38" t="s">
        <v>250</v>
      </c>
      <c r="C19" s="40">
        <v>17.54</v>
      </c>
      <c r="D19" s="40">
        <v>24.6</v>
      </c>
      <c r="E19" s="295" t="s">
        <v>254</v>
      </c>
      <c r="F19" s="296"/>
      <c r="G19" s="296"/>
      <c r="H19" s="296"/>
      <c r="I19" s="296"/>
      <c r="J19" s="296"/>
      <c r="K19" s="296"/>
      <c r="L19" s="297"/>
      <c r="P19" s="112"/>
      <c r="Q19" s="112"/>
      <c r="R19" s="113"/>
      <c r="T19" s="114"/>
      <c r="V19" s="115"/>
      <c r="W19" s="116"/>
      <c r="X19" s="117"/>
      <c r="Y19" s="114"/>
      <c r="Z19" s="115"/>
    </row>
    <row r="20" spans="1:26" ht="12.75" customHeight="1" thickBot="1" x14ac:dyDescent="0.2">
      <c r="B20" s="38" t="s">
        <v>251</v>
      </c>
      <c r="C20" s="40">
        <v>18.95</v>
      </c>
      <c r="D20" s="40">
        <v>29.52</v>
      </c>
      <c r="E20" s="295" t="s">
        <v>255</v>
      </c>
      <c r="F20" s="296"/>
      <c r="G20" s="296"/>
      <c r="H20" s="296"/>
      <c r="I20" s="296"/>
      <c r="J20" s="296"/>
      <c r="K20" s="296"/>
      <c r="L20" s="297"/>
      <c r="P20" s="112"/>
      <c r="Q20" s="112"/>
      <c r="R20" s="113"/>
      <c r="T20" s="114"/>
      <c r="V20" s="115"/>
      <c r="W20" s="116"/>
      <c r="X20" s="117"/>
      <c r="Y20" s="114"/>
      <c r="Z20" s="115"/>
    </row>
    <row r="21" spans="1:26" ht="12.75" customHeight="1" thickBot="1" x14ac:dyDescent="0.2">
      <c r="B21" s="38" t="s">
        <v>252</v>
      </c>
      <c r="C21" s="40">
        <v>23.49</v>
      </c>
      <c r="D21" s="40">
        <v>37.78</v>
      </c>
      <c r="E21" s="295" t="s">
        <v>256</v>
      </c>
      <c r="F21" s="296"/>
      <c r="G21" s="296"/>
      <c r="H21" s="296"/>
      <c r="I21" s="296"/>
      <c r="J21" s="296"/>
      <c r="K21" s="296"/>
      <c r="L21" s="297"/>
      <c r="P21" s="112"/>
      <c r="Q21" s="112"/>
      <c r="R21" s="113"/>
      <c r="T21" s="114"/>
      <c r="V21" s="115"/>
      <c r="W21" s="116"/>
      <c r="X21" s="117"/>
      <c r="Y21" s="114"/>
      <c r="Z21" s="115"/>
    </row>
    <row r="22" spans="1:26" ht="12.75" customHeight="1" x14ac:dyDescent="0.15">
      <c r="B22" s="240"/>
      <c r="C22" s="239"/>
      <c r="D22" s="239"/>
      <c r="E22" s="3"/>
      <c r="F22" s="3"/>
      <c r="G22" s="3"/>
      <c r="H22" s="3"/>
      <c r="I22" s="3"/>
      <c r="J22" s="3"/>
      <c r="K22" s="3"/>
      <c r="L22" s="3"/>
      <c r="P22" s="112"/>
      <c r="Q22" s="112"/>
      <c r="R22" s="113"/>
      <c r="T22" s="114"/>
      <c r="V22" s="115"/>
      <c r="W22" s="116"/>
      <c r="X22" s="117"/>
      <c r="Y22" s="114"/>
      <c r="Z22" s="115"/>
    </row>
    <row r="23" spans="1:26" ht="15" x14ac:dyDescent="0.2">
      <c r="A23" s="108" t="s">
        <v>176</v>
      </c>
      <c r="B23" s="108"/>
      <c r="C23" s="108"/>
      <c r="D23" s="108"/>
      <c r="E23" s="108"/>
      <c r="F23" s="108"/>
      <c r="G23" s="108"/>
      <c r="H23" s="108"/>
      <c r="I23" s="108"/>
      <c r="J23" s="108"/>
      <c r="K23" s="108"/>
      <c r="L23" s="108"/>
      <c r="P23" s="112"/>
      <c r="Q23" s="112"/>
      <c r="R23" s="113"/>
      <c r="T23" s="114"/>
      <c r="V23" s="115"/>
      <c r="W23" s="116"/>
      <c r="X23" s="117"/>
      <c r="Y23" s="114"/>
      <c r="Z23" s="115"/>
    </row>
    <row r="24" spans="1:26" ht="32.25" customHeight="1" x14ac:dyDescent="0.2">
      <c r="A24" s="105" t="s">
        <v>171</v>
      </c>
      <c r="B24" s="301" t="s">
        <v>261</v>
      </c>
      <c r="C24" s="301"/>
      <c r="D24" s="301"/>
      <c r="E24" s="301"/>
      <c r="F24" s="301"/>
      <c r="G24" s="301"/>
      <c r="H24" s="301"/>
      <c r="I24" s="301"/>
      <c r="J24" s="301"/>
      <c r="K24" s="301"/>
      <c r="L24" s="301"/>
      <c r="P24" s="112"/>
      <c r="Q24" s="112"/>
      <c r="R24" s="113"/>
      <c r="T24" s="114"/>
      <c r="V24" s="115"/>
      <c r="W24" s="116"/>
      <c r="X24" s="117"/>
      <c r="Y24" s="114"/>
      <c r="Z24" s="115"/>
    </row>
    <row r="25" spans="1:26" x14ac:dyDescent="0.15">
      <c r="B25" s="16" t="s">
        <v>194</v>
      </c>
      <c r="P25" s="112"/>
      <c r="Q25" s="112"/>
      <c r="R25" s="113"/>
      <c r="T25" s="114"/>
      <c r="V25" s="115"/>
      <c r="W25" s="116"/>
      <c r="X25" s="117"/>
      <c r="Y25" s="114"/>
      <c r="Z25" s="115"/>
    </row>
    <row r="26" spans="1:26" ht="13" thickBot="1" x14ac:dyDescent="0.2">
      <c r="B26" s="16" t="s">
        <v>260</v>
      </c>
      <c r="P26" s="112"/>
      <c r="Q26" s="112"/>
      <c r="R26" s="113"/>
      <c r="T26" s="114"/>
      <c r="V26" s="115"/>
      <c r="W26" s="116"/>
      <c r="X26" s="117"/>
      <c r="Y26" s="114"/>
      <c r="Z26" s="115"/>
    </row>
    <row r="27" spans="1:26" ht="12.75" customHeight="1" thickBot="1" x14ac:dyDescent="0.2">
      <c r="B27" s="298" t="s">
        <v>299</v>
      </c>
      <c r="C27" s="299"/>
      <c r="D27" s="299"/>
      <c r="E27" s="299"/>
      <c r="F27" s="299"/>
      <c r="G27" s="299"/>
      <c r="H27" s="299"/>
      <c r="I27" s="299"/>
      <c r="J27" s="299"/>
      <c r="K27" s="299"/>
      <c r="L27" s="300"/>
      <c r="P27" s="112"/>
      <c r="Q27" s="112"/>
      <c r="R27" s="113"/>
      <c r="T27" s="114"/>
      <c r="V27" s="115"/>
      <c r="W27" s="116"/>
      <c r="X27" s="117"/>
      <c r="Y27" s="114"/>
      <c r="Z27" s="115"/>
    </row>
    <row r="28" spans="1:26" ht="14" thickBot="1" x14ac:dyDescent="0.2">
      <c r="B28" s="24" t="s">
        <v>19</v>
      </c>
      <c r="C28" s="25" t="s">
        <v>20</v>
      </c>
      <c r="D28" s="25" t="s">
        <v>21</v>
      </c>
      <c r="E28" s="25" t="s">
        <v>22</v>
      </c>
      <c r="F28" s="25" t="s">
        <v>23</v>
      </c>
      <c r="G28" s="25" t="s">
        <v>24</v>
      </c>
      <c r="H28" s="25" t="s">
        <v>25</v>
      </c>
      <c r="I28" s="25" t="s">
        <v>26</v>
      </c>
      <c r="J28" s="25" t="s">
        <v>27</v>
      </c>
      <c r="K28" s="25" t="s">
        <v>28</v>
      </c>
      <c r="L28" s="25" t="s">
        <v>29</v>
      </c>
      <c r="P28" s="112"/>
      <c r="Q28" s="112"/>
      <c r="R28" s="113"/>
      <c r="T28" s="114"/>
      <c r="V28" s="115"/>
      <c r="W28" s="116"/>
      <c r="X28" s="117"/>
      <c r="Y28" s="114"/>
      <c r="Z28" s="115"/>
    </row>
    <row r="29" spans="1:26" ht="13" thickBot="1" x14ac:dyDescent="0.2">
      <c r="B29" s="24">
        <v>8</v>
      </c>
      <c r="C29" s="26">
        <v>31.46</v>
      </c>
      <c r="D29" s="26">
        <v>33.03</v>
      </c>
      <c r="E29" s="26">
        <v>34.53</v>
      </c>
      <c r="F29" s="26">
        <v>35.880000000000003</v>
      </c>
      <c r="G29" s="26">
        <v>37.119999999999997</v>
      </c>
      <c r="H29" s="26">
        <v>38.229999999999997</v>
      </c>
      <c r="I29" s="26">
        <v>39.21</v>
      </c>
      <c r="J29" s="26">
        <v>39.99</v>
      </c>
      <c r="K29" s="26">
        <v>40.79</v>
      </c>
      <c r="L29" s="26">
        <v>41.64</v>
      </c>
      <c r="P29" s="112"/>
      <c r="Q29" s="112"/>
      <c r="R29" s="113"/>
      <c r="T29" s="114"/>
      <c r="V29" s="115"/>
      <c r="W29" s="116"/>
      <c r="X29" s="117"/>
      <c r="Y29" s="114"/>
      <c r="Z29" s="115"/>
    </row>
    <row r="30" spans="1:26" ht="13" thickBot="1" x14ac:dyDescent="0.2">
      <c r="B30" s="24">
        <v>9</v>
      </c>
      <c r="C30" s="26">
        <v>34.49</v>
      </c>
      <c r="D30" s="26">
        <v>36.22</v>
      </c>
      <c r="E30" s="26">
        <v>37.82</v>
      </c>
      <c r="F30" s="26">
        <v>39.32</v>
      </c>
      <c r="G30" s="26">
        <v>40.75</v>
      </c>
      <c r="H30" s="26">
        <v>41.91</v>
      </c>
      <c r="I30" s="26">
        <v>43</v>
      </c>
      <c r="J30" s="26">
        <v>43.81</v>
      </c>
      <c r="K30" s="26">
        <v>44.72</v>
      </c>
      <c r="L30" s="26">
        <v>45.6</v>
      </c>
      <c r="P30" s="112"/>
      <c r="Q30" s="112"/>
      <c r="R30" s="113"/>
      <c r="T30" s="114"/>
      <c r="V30" s="115"/>
      <c r="W30" s="116"/>
      <c r="X30" s="117"/>
      <c r="Y30" s="114"/>
      <c r="Z30" s="115"/>
    </row>
    <row r="31" spans="1:26" ht="13" thickBot="1" x14ac:dyDescent="0.2">
      <c r="B31" s="24">
        <v>10</v>
      </c>
      <c r="C31" s="26">
        <v>37.94</v>
      </c>
      <c r="D31" s="26">
        <v>39.840000000000003</v>
      </c>
      <c r="E31" s="26">
        <v>41.63</v>
      </c>
      <c r="F31" s="26">
        <v>43.25</v>
      </c>
      <c r="G31" s="26">
        <v>44.74</v>
      </c>
      <c r="H31" s="26">
        <v>46.08</v>
      </c>
      <c r="I31" s="26">
        <v>47.28</v>
      </c>
      <c r="J31" s="26">
        <v>48.21</v>
      </c>
      <c r="K31" s="26">
        <v>49.18</v>
      </c>
      <c r="L31" s="26">
        <v>50.11</v>
      </c>
      <c r="P31" s="112"/>
      <c r="Q31" s="112"/>
      <c r="R31" s="113"/>
      <c r="V31" s="116"/>
      <c r="W31" s="116"/>
      <c r="X31" s="117"/>
      <c r="Y31" s="114"/>
      <c r="Z31" s="115"/>
    </row>
    <row r="32" spans="1:26" ht="13" thickBot="1" x14ac:dyDescent="0.2">
      <c r="B32" s="24">
        <v>11</v>
      </c>
      <c r="C32" s="26">
        <v>41.4</v>
      </c>
      <c r="D32" s="26">
        <v>43.47</v>
      </c>
      <c r="E32" s="26">
        <v>45.44</v>
      </c>
      <c r="F32" s="26">
        <v>47.25</v>
      </c>
      <c r="G32" s="26">
        <v>48.91</v>
      </c>
      <c r="H32" s="26">
        <v>50.4</v>
      </c>
      <c r="I32" s="26">
        <v>51.63</v>
      </c>
      <c r="J32" s="26">
        <v>52.64</v>
      </c>
      <c r="K32" s="26">
        <v>53.69</v>
      </c>
      <c r="L32" s="26">
        <v>54.77</v>
      </c>
      <c r="P32" s="112"/>
      <c r="Q32" s="112"/>
      <c r="R32" s="113"/>
    </row>
    <row r="33" spans="1:23" ht="13" thickBot="1" x14ac:dyDescent="0.2">
      <c r="B33" s="16" t="s">
        <v>268</v>
      </c>
      <c r="P33" s="112"/>
      <c r="Q33" s="112"/>
      <c r="R33" s="113"/>
    </row>
    <row r="34" spans="1:23" ht="12.75" customHeight="1" thickBot="1" x14ac:dyDescent="0.2">
      <c r="B34" s="298" t="s">
        <v>299</v>
      </c>
      <c r="C34" s="299"/>
      <c r="D34" s="299"/>
      <c r="E34" s="299"/>
      <c r="F34" s="299"/>
      <c r="G34" s="299"/>
      <c r="H34" s="299"/>
      <c r="I34" s="299"/>
      <c r="J34" s="299"/>
      <c r="K34" s="299"/>
      <c r="L34" s="300"/>
      <c r="P34" s="112"/>
      <c r="Q34" s="112"/>
      <c r="R34" s="113"/>
    </row>
    <row r="35" spans="1:23" ht="14" thickBot="1" x14ac:dyDescent="0.2">
      <c r="B35" s="24" t="s">
        <v>19</v>
      </c>
      <c r="C35" s="25" t="s">
        <v>20</v>
      </c>
      <c r="D35" s="25" t="s">
        <v>21</v>
      </c>
      <c r="E35" s="25" t="s">
        <v>22</v>
      </c>
      <c r="F35" s="25" t="s">
        <v>23</v>
      </c>
      <c r="G35" s="25" t="s">
        <v>24</v>
      </c>
      <c r="H35" s="25" t="s">
        <v>25</v>
      </c>
      <c r="I35" s="25" t="s">
        <v>26</v>
      </c>
      <c r="J35" s="25" t="s">
        <v>27</v>
      </c>
      <c r="K35" s="25" t="s">
        <v>28</v>
      </c>
      <c r="L35" s="25" t="s">
        <v>29</v>
      </c>
      <c r="P35" s="112"/>
      <c r="Q35" s="112"/>
      <c r="R35" s="113"/>
    </row>
    <row r="36" spans="1:23" ht="13" thickBot="1" x14ac:dyDescent="0.2">
      <c r="B36" s="27">
        <v>5</v>
      </c>
      <c r="C36" s="26">
        <v>24.64</v>
      </c>
      <c r="D36" s="26">
        <v>25.86</v>
      </c>
      <c r="E36" s="26">
        <v>27.03</v>
      </c>
      <c r="F36" s="26">
        <v>28.08</v>
      </c>
      <c r="G36" s="26">
        <v>29.06</v>
      </c>
      <c r="H36" s="26">
        <v>29.9</v>
      </c>
      <c r="I36" s="26">
        <v>30.71</v>
      </c>
      <c r="J36" s="26">
        <v>31.35</v>
      </c>
      <c r="K36" s="26">
        <v>31.93</v>
      </c>
      <c r="L36" s="26">
        <v>32.57</v>
      </c>
      <c r="P36" s="112"/>
      <c r="Q36" s="112"/>
      <c r="R36" s="113"/>
    </row>
    <row r="37" spans="1:23" ht="13" thickBot="1" x14ac:dyDescent="0.2">
      <c r="B37" s="27">
        <v>6</v>
      </c>
      <c r="C37" s="26">
        <v>26.6</v>
      </c>
      <c r="D37" s="26">
        <v>27.93</v>
      </c>
      <c r="E37" s="26">
        <v>29.18</v>
      </c>
      <c r="F37" s="26">
        <v>30.34</v>
      </c>
      <c r="G37" s="26">
        <v>31.43</v>
      </c>
      <c r="H37" s="26">
        <v>32.36</v>
      </c>
      <c r="I37" s="26">
        <v>33.17</v>
      </c>
      <c r="J37" s="26">
        <v>33.85</v>
      </c>
      <c r="K37" s="26">
        <v>34.549999999999997</v>
      </c>
      <c r="L37" s="26">
        <v>35.24</v>
      </c>
      <c r="P37" s="112"/>
      <c r="Q37" s="112"/>
      <c r="R37" s="113"/>
    </row>
    <row r="38" spans="1:23" ht="13" thickBot="1" x14ac:dyDescent="0.2">
      <c r="B38" s="27">
        <v>7</v>
      </c>
      <c r="C38" s="26">
        <v>28.84</v>
      </c>
      <c r="D38" s="26">
        <v>30.29</v>
      </c>
      <c r="E38" s="26">
        <v>31.65</v>
      </c>
      <c r="F38" s="26">
        <v>32.93</v>
      </c>
      <c r="G38" s="26">
        <v>34.090000000000003</v>
      </c>
      <c r="H38" s="26">
        <v>35.15</v>
      </c>
      <c r="I38" s="26">
        <v>35.99</v>
      </c>
      <c r="J38" s="26">
        <v>36.72</v>
      </c>
      <c r="K38" s="26">
        <v>37.44</v>
      </c>
      <c r="L38" s="26">
        <v>38.17</v>
      </c>
      <c r="P38" s="112"/>
      <c r="Q38" s="112"/>
      <c r="R38" s="113"/>
    </row>
    <row r="39" spans="1:23" x14ac:dyDescent="0.15">
      <c r="B39" s="27">
        <v>8</v>
      </c>
      <c r="C39" s="26">
        <v>31.46</v>
      </c>
      <c r="D39" s="26">
        <v>33.03</v>
      </c>
      <c r="E39" s="26">
        <v>34.53</v>
      </c>
      <c r="F39" s="26">
        <v>35.880000000000003</v>
      </c>
      <c r="G39" s="26">
        <v>37.119999999999997</v>
      </c>
      <c r="H39" s="26">
        <v>38.229999999999997</v>
      </c>
      <c r="I39" s="26">
        <v>39.21</v>
      </c>
      <c r="J39" s="26">
        <v>39.99</v>
      </c>
      <c r="K39" s="26">
        <v>40.79</v>
      </c>
      <c r="L39" s="26">
        <v>41.64</v>
      </c>
      <c r="P39" s="112"/>
      <c r="Q39" s="112"/>
      <c r="R39" s="113"/>
    </row>
    <row r="40" spans="1:23" ht="42.75" customHeight="1" thickBot="1" x14ac:dyDescent="0.25">
      <c r="A40" s="105" t="s">
        <v>173</v>
      </c>
      <c r="B40" s="292" t="s">
        <v>289</v>
      </c>
      <c r="C40" s="292"/>
      <c r="D40" s="292"/>
      <c r="E40" s="292"/>
      <c r="F40" s="292"/>
      <c r="G40" s="292"/>
      <c r="H40" s="292"/>
      <c r="I40" s="292"/>
      <c r="J40" s="292"/>
      <c r="K40" s="292"/>
      <c r="L40" s="292"/>
      <c r="P40" s="112"/>
      <c r="Q40" s="112"/>
      <c r="R40" s="113"/>
      <c r="V40" s="16"/>
    </row>
    <row r="41" spans="1:23" ht="36.75" customHeight="1" x14ac:dyDescent="0.2">
      <c r="B41" s="293" t="s">
        <v>271</v>
      </c>
      <c r="C41" s="293" t="s">
        <v>269</v>
      </c>
      <c r="D41" s="293" t="s">
        <v>270</v>
      </c>
      <c r="E41" s="303"/>
      <c r="F41" s="304"/>
      <c r="G41" s="304"/>
      <c r="H41" s="304"/>
      <c r="I41" s="304"/>
      <c r="J41" s="304"/>
      <c r="K41" s="304"/>
      <c r="L41" s="304"/>
      <c r="O41" s="112"/>
      <c r="P41" s="112"/>
      <c r="Q41" s="113"/>
      <c r="U41" s="162"/>
      <c r="V41" s="119"/>
      <c r="W41" s="119"/>
    </row>
    <row r="42" spans="1:23" ht="15.75" customHeight="1" thickBot="1" x14ac:dyDescent="0.2">
      <c r="B42" s="294"/>
      <c r="C42" s="302"/>
      <c r="D42" s="294"/>
      <c r="O42" s="112"/>
      <c r="P42" s="112"/>
      <c r="Q42" s="113"/>
      <c r="U42" s="162"/>
      <c r="V42" s="119"/>
      <c r="W42" s="119"/>
    </row>
    <row r="43" spans="1:23" ht="40" thickBot="1" x14ac:dyDescent="0.2">
      <c r="B43" s="21" t="s">
        <v>272</v>
      </c>
      <c r="C43" s="262">
        <v>45170</v>
      </c>
      <c r="D43" s="251">
        <v>42500</v>
      </c>
      <c r="O43" s="112"/>
      <c r="P43" s="112"/>
      <c r="Q43" s="113"/>
      <c r="U43" s="199"/>
      <c r="V43" s="200"/>
      <c r="W43" s="200"/>
    </row>
    <row r="44" spans="1:23" ht="40" thickBot="1" x14ac:dyDescent="0.2">
      <c r="B44" s="23" t="s">
        <v>273</v>
      </c>
      <c r="C44" s="263">
        <v>45536</v>
      </c>
      <c r="D44" s="22">
        <v>45000</v>
      </c>
      <c r="O44" s="112"/>
      <c r="P44" s="112"/>
      <c r="Q44" s="113"/>
      <c r="U44" s="201"/>
      <c r="V44" s="200"/>
      <c r="W44" s="200"/>
    </row>
    <row r="45" spans="1:23" ht="36.75" customHeight="1" thickBot="1" x14ac:dyDescent="0.2">
      <c r="B45" s="23" t="s">
        <v>10</v>
      </c>
      <c r="C45" s="263">
        <v>45901</v>
      </c>
      <c r="D45" s="22">
        <v>47500</v>
      </c>
      <c r="O45" s="112"/>
      <c r="P45" s="112"/>
      <c r="Q45" s="113"/>
      <c r="U45" s="201"/>
      <c r="V45" s="200"/>
      <c r="W45" s="200"/>
    </row>
    <row r="46" spans="1:23" ht="36.75" customHeight="1" thickBot="1" x14ac:dyDescent="0.2">
      <c r="B46" s="23" t="s">
        <v>11</v>
      </c>
      <c r="C46" s="263">
        <v>46266</v>
      </c>
      <c r="D46" s="22">
        <v>50000</v>
      </c>
      <c r="O46" s="112"/>
      <c r="P46" s="112"/>
      <c r="Q46" s="113"/>
      <c r="U46" s="201"/>
      <c r="V46" s="200"/>
      <c r="W46" s="200"/>
    </row>
    <row r="47" spans="1:23" x14ac:dyDescent="0.15">
      <c r="B47" s="245" t="s">
        <v>274</v>
      </c>
      <c r="O47" s="112"/>
      <c r="P47" s="112"/>
      <c r="Q47" s="113"/>
      <c r="U47" s="201"/>
      <c r="V47" s="200"/>
      <c r="W47" s="200"/>
    </row>
    <row r="48" spans="1:23" x14ac:dyDescent="0.15">
      <c r="B48" s="245"/>
      <c r="O48" s="112"/>
      <c r="P48" s="112"/>
      <c r="Q48" s="113"/>
      <c r="U48" s="201"/>
      <c r="V48" s="200"/>
      <c r="W48" s="200"/>
    </row>
    <row r="49" spans="15:31" x14ac:dyDescent="0.15">
      <c r="O49" s="112"/>
      <c r="P49" s="112"/>
      <c r="Q49" s="113"/>
      <c r="U49" s="201"/>
      <c r="V49" s="200"/>
      <c r="W49" s="200"/>
    </row>
    <row r="50" spans="15:31" x14ac:dyDescent="0.15">
      <c r="P50" s="112"/>
      <c r="Q50" s="112"/>
      <c r="R50" s="113"/>
    </row>
    <row r="51" spans="15:31" x14ac:dyDescent="0.15">
      <c r="P51" s="112"/>
      <c r="Q51" s="112"/>
      <c r="R51" s="113"/>
    </row>
    <row r="52" spans="15:31" x14ac:dyDescent="0.15">
      <c r="P52" s="112"/>
      <c r="Q52" s="112"/>
      <c r="R52" s="113"/>
      <c r="U52" s="16"/>
    </row>
    <row r="53" spans="15:31" x14ac:dyDescent="0.15">
      <c r="P53" s="112"/>
      <c r="Q53" s="112"/>
      <c r="R53" s="113"/>
      <c r="U53" s="16"/>
    </row>
    <row r="54" spans="15:31" x14ac:dyDescent="0.15">
      <c r="P54" s="112"/>
      <c r="Q54" s="112"/>
      <c r="R54" s="113"/>
      <c r="U54" s="119"/>
      <c r="V54" s="119"/>
      <c r="W54" s="119"/>
      <c r="X54" s="119"/>
      <c r="Y54" s="119"/>
      <c r="Z54" s="119"/>
      <c r="AA54" s="119"/>
      <c r="AB54" s="119"/>
      <c r="AC54" s="119"/>
      <c r="AD54" s="119"/>
      <c r="AE54" s="119"/>
    </row>
    <row r="55" spans="15:31" x14ac:dyDescent="0.15">
      <c r="P55" s="112"/>
      <c r="Q55" s="112"/>
      <c r="R55" s="113"/>
      <c r="U55" s="119"/>
      <c r="V55" s="119"/>
      <c r="W55" s="119"/>
      <c r="X55" s="119"/>
      <c r="Y55" s="119"/>
      <c r="Z55" s="119"/>
      <c r="AA55" s="119"/>
      <c r="AB55" s="119"/>
      <c r="AC55" s="119"/>
      <c r="AD55" s="119"/>
      <c r="AE55" s="119"/>
    </row>
    <row r="56" spans="15:31" x14ac:dyDescent="0.15">
      <c r="P56" s="112"/>
      <c r="Q56" s="112"/>
      <c r="R56" s="113"/>
      <c r="U56" s="119"/>
      <c r="V56" s="118"/>
      <c r="W56" s="118"/>
      <c r="X56" s="118"/>
      <c r="Y56" s="118"/>
      <c r="Z56" s="118"/>
      <c r="AA56" s="118"/>
      <c r="AB56" s="118"/>
      <c r="AC56" s="118"/>
      <c r="AD56" s="118"/>
      <c r="AE56" s="118"/>
    </row>
    <row r="57" spans="15:31" x14ac:dyDescent="0.15">
      <c r="P57" s="112"/>
      <c r="Q57" s="112"/>
      <c r="R57" s="113"/>
      <c r="U57" s="119"/>
      <c r="V57" s="118"/>
      <c r="W57" s="118"/>
      <c r="X57" s="118"/>
      <c r="Y57" s="118"/>
      <c r="Z57" s="118"/>
      <c r="AA57" s="118"/>
      <c r="AB57" s="118"/>
      <c r="AC57" s="118"/>
      <c r="AD57" s="118"/>
      <c r="AE57" s="118"/>
    </row>
    <row r="58" spans="15:31" x14ac:dyDescent="0.15">
      <c r="P58" s="112"/>
      <c r="Q58" s="112"/>
      <c r="R58" s="113"/>
      <c r="U58" s="119"/>
      <c r="V58" s="118"/>
      <c r="W58" s="118"/>
      <c r="X58" s="118"/>
      <c r="Y58" s="118"/>
      <c r="Z58" s="118"/>
      <c r="AA58" s="118"/>
      <c r="AB58" s="118"/>
      <c r="AC58" s="118"/>
      <c r="AD58" s="118"/>
      <c r="AE58" s="118"/>
    </row>
    <row r="59" spans="15:31" x14ac:dyDescent="0.15">
      <c r="P59" s="112"/>
      <c r="Q59" s="112"/>
      <c r="R59" s="113"/>
      <c r="U59" s="119"/>
      <c r="V59" s="118"/>
      <c r="W59" s="118"/>
      <c r="X59" s="118"/>
      <c r="Y59" s="118"/>
      <c r="Z59" s="118"/>
      <c r="AA59" s="118"/>
      <c r="AB59" s="118"/>
      <c r="AC59" s="118"/>
      <c r="AD59" s="118"/>
      <c r="AE59" s="118"/>
    </row>
    <row r="60" spans="15:31" x14ac:dyDescent="0.15">
      <c r="P60" s="112"/>
      <c r="Q60" s="112"/>
      <c r="R60" s="113"/>
      <c r="U60" s="16"/>
    </row>
    <row r="61" spans="15:31" x14ac:dyDescent="0.15">
      <c r="P61" s="112"/>
      <c r="Q61" s="112"/>
      <c r="R61" s="113"/>
      <c r="U61" s="119"/>
      <c r="V61" s="119"/>
      <c r="W61" s="119"/>
      <c r="X61" s="119"/>
      <c r="Y61" s="119"/>
      <c r="Z61" s="119"/>
      <c r="AA61" s="119"/>
      <c r="AB61" s="119"/>
      <c r="AC61" s="119"/>
      <c r="AD61" s="119"/>
      <c r="AE61" s="119"/>
    </row>
    <row r="62" spans="15:31" x14ac:dyDescent="0.15">
      <c r="P62" s="112"/>
      <c r="Q62" s="112"/>
      <c r="R62" s="113"/>
      <c r="U62" s="119"/>
      <c r="V62" s="119"/>
      <c r="W62" s="119"/>
      <c r="X62" s="119"/>
      <c r="Y62" s="119"/>
      <c r="Z62" s="119"/>
      <c r="AA62" s="119"/>
      <c r="AB62" s="119"/>
      <c r="AC62" s="119"/>
      <c r="AD62" s="119"/>
      <c r="AE62" s="119"/>
    </row>
    <row r="63" spans="15:31" x14ac:dyDescent="0.15">
      <c r="P63" s="112"/>
      <c r="Q63" s="112"/>
      <c r="R63" s="113"/>
      <c r="U63" s="119"/>
      <c r="V63" s="118"/>
      <c r="W63" s="118"/>
      <c r="X63" s="118"/>
      <c r="Y63" s="118"/>
      <c r="Z63" s="118"/>
      <c r="AA63" s="118"/>
      <c r="AB63" s="118"/>
      <c r="AC63" s="118"/>
      <c r="AD63" s="118"/>
      <c r="AE63" s="118"/>
    </row>
    <row r="64" spans="15:31" x14ac:dyDescent="0.15">
      <c r="P64" s="112"/>
      <c r="Q64" s="112"/>
      <c r="R64" s="113"/>
      <c r="U64" s="119"/>
      <c r="V64" s="118"/>
      <c r="W64" s="118"/>
      <c r="X64" s="118"/>
      <c r="Y64" s="118"/>
      <c r="Z64" s="118"/>
      <c r="AA64" s="118"/>
      <c r="AB64" s="118"/>
      <c r="AC64" s="118"/>
      <c r="AD64" s="118"/>
      <c r="AE64" s="118"/>
    </row>
    <row r="65" spans="16:31" x14ac:dyDescent="0.15">
      <c r="P65" s="112"/>
      <c r="Q65" s="112"/>
      <c r="R65" s="113"/>
      <c r="U65" s="119"/>
      <c r="V65" s="118"/>
      <c r="W65" s="118"/>
      <c r="X65" s="118"/>
      <c r="Y65" s="118"/>
      <c r="Z65" s="118"/>
      <c r="AA65" s="118"/>
      <c r="AB65" s="118"/>
      <c r="AC65" s="118"/>
      <c r="AD65" s="118"/>
      <c r="AE65" s="118"/>
    </row>
    <row r="66" spans="16:31" x14ac:dyDescent="0.15">
      <c r="P66" s="112"/>
      <c r="Q66" s="112"/>
      <c r="R66" s="113"/>
      <c r="U66" s="119"/>
      <c r="V66" s="118"/>
      <c r="W66" s="118"/>
      <c r="X66" s="118"/>
      <c r="Y66" s="118"/>
      <c r="Z66" s="118"/>
      <c r="AA66" s="118"/>
      <c r="AB66" s="118"/>
      <c r="AC66" s="118"/>
      <c r="AD66" s="118"/>
      <c r="AE66" s="118"/>
    </row>
    <row r="67" spans="16:31" x14ac:dyDescent="0.15">
      <c r="P67" s="112"/>
      <c r="Q67" s="112"/>
      <c r="R67" s="113"/>
    </row>
    <row r="68" spans="16:31" x14ac:dyDescent="0.15">
      <c r="P68" s="112"/>
      <c r="Q68" s="112"/>
      <c r="R68" s="113"/>
    </row>
    <row r="69" spans="16:31" x14ac:dyDescent="0.15">
      <c r="P69" s="112"/>
      <c r="Q69" s="112"/>
      <c r="R69" s="113"/>
    </row>
    <row r="70" spans="16:31" x14ac:dyDescent="0.15">
      <c r="P70" s="112"/>
      <c r="Q70" s="112"/>
      <c r="R70" s="113"/>
    </row>
    <row r="71" spans="16:31" x14ac:dyDescent="0.15">
      <c r="P71" s="112"/>
      <c r="Q71" s="112"/>
      <c r="R71" s="113"/>
    </row>
    <row r="72" spans="16:31" x14ac:dyDescent="0.15">
      <c r="P72" s="112"/>
      <c r="Q72" s="112"/>
      <c r="R72" s="113"/>
    </row>
    <row r="73" spans="16:31" x14ac:dyDescent="0.15">
      <c r="P73" s="112"/>
      <c r="Q73" s="112"/>
      <c r="R73" s="113"/>
    </row>
    <row r="74" spans="16:31" x14ac:dyDescent="0.15">
      <c r="P74" s="112"/>
      <c r="Q74" s="112"/>
      <c r="R74" s="113"/>
    </row>
    <row r="75" spans="16:31" x14ac:dyDescent="0.15">
      <c r="P75" s="112"/>
      <c r="Q75" s="112"/>
      <c r="R75" s="113"/>
    </row>
    <row r="76" spans="16:31" x14ac:dyDescent="0.15">
      <c r="P76" s="112"/>
      <c r="Q76" s="112"/>
      <c r="R76" s="113"/>
    </row>
    <row r="77" spans="16:31" x14ac:dyDescent="0.15">
      <c r="P77" s="112"/>
      <c r="Q77" s="112"/>
      <c r="R77" s="113"/>
    </row>
    <row r="78" spans="16:31" x14ac:dyDescent="0.15">
      <c r="P78" s="112"/>
      <c r="Q78" s="112"/>
      <c r="R78" s="113"/>
    </row>
    <row r="79" spans="16:31" x14ac:dyDescent="0.15">
      <c r="P79" s="112"/>
      <c r="Q79" s="112"/>
      <c r="R79" s="113"/>
    </row>
    <row r="80" spans="16:31" x14ac:dyDescent="0.15">
      <c r="P80" s="112"/>
      <c r="Q80" s="112"/>
      <c r="R80" s="113"/>
    </row>
    <row r="81" spans="16:18" x14ac:dyDescent="0.15">
      <c r="P81" s="112"/>
      <c r="Q81" s="112"/>
      <c r="R81" s="113"/>
    </row>
    <row r="82" spans="16:18" x14ac:dyDescent="0.15">
      <c r="P82" s="112"/>
      <c r="Q82" s="112"/>
      <c r="R82" s="113"/>
    </row>
    <row r="83" spans="16:18" x14ac:dyDescent="0.15">
      <c r="P83" s="112"/>
      <c r="Q83" s="112"/>
      <c r="R83" s="113"/>
    </row>
    <row r="84" spans="16:18" x14ac:dyDescent="0.15">
      <c r="P84" s="112"/>
      <c r="Q84" s="112"/>
      <c r="R84" s="113"/>
    </row>
    <row r="85" spans="16:18" x14ac:dyDescent="0.15">
      <c r="P85" s="112"/>
      <c r="Q85" s="112"/>
      <c r="R85" s="113"/>
    </row>
    <row r="86" spans="16:18" x14ac:dyDescent="0.15">
      <c r="P86" s="112"/>
      <c r="Q86" s="112"/>
      <c r="R86" s="113"/>
    </row>
    <row r="87" spans="16:18" x14ac:dyDescent="0.15">
      <c r="P87" s="112"/>
      <c r="Q87" s="112"/>
      <c r="R87" s="113"/>
    </row>
    <row r="88" spans="16:18" x14ac:dyDescent="0.15">
      <c r="P88" s="112"/>
      <c r="Q88" s="112"/>
      <c r="R88" s="113"/>
    </row>
    <row r="89" spans="16:18" x14ac:dyDescent="0.15">
      <c r="P89" s="112"/>
      <c r="Q89" s="112"/>
      <c r="R89" s="113"/>
    </row>
    <row r="90" spans="16:18" x14ac:dyDescent="0.15">
      <c r="P90" s="112"/>
      <c r="Q90" s="112"/>
      <c r="R90" s="113"/>
    </row>
    <row r="91" spans="16:18" x14ac:dyDescent="0.15">
      <c r="P91" s="112"/>
      <c r="Q91" s="112"/>
      <c r="R91" s="113"/>
    </row>
    <row r="92" spans="16:18" x14ac:dyDescent="0.15">
      <c r="P92" s="112"/>
      <c r="Q92" s="112"/>
      <c r="R92" s="113"/>
    </row>
    <row r="93" spans="16:18" x14ac:dyDescent="0.15">
      <c r="P93" s="112"/>
      <c r="Q93" s="112"/>
      <c r="R93" s="113"/>
    </row>
    <row r="94" spans="16:18" x14ac:dyDescent="0.15">
      <c r="P94" s="112"/>
      <c r="Q94" s="112"/>
      <c r="R94" s="113"/>
    </row>
    <row r="95" spans="16:18" x14ac:dyDescent="0.15">
      <c r="P95" s="112"/>
      <c r="Q95" s="112"/>
      <c r="R95" s="113"/>
    </row>
    <row r="96" spans="16:18" x14ac:dyDescent="0.15">
      <c r="P96" s="112"/>
      <c r="Q96" s="112"/>
      <c r="R96" s="113"/>
    </row>
    <row r="97" spans="16:18" x14ac:dyDescent="0.15">
      <c r="P97" s="112"/>
      <c r="Q97" s="112"/>
      <c r="R97" s="113"/>
    </row>
    <row r="98" spans="16:18" x14ac:dyDescent="0.15">
      <c r="P98" s="112"/>
      <c r="Q98" s="112"/>
      <c r="R98" s="113"/>
    </row>
    <row r="99" spans="16:18" x14ac:dyDescent="0.15">
      <c r="P99" s="112"/>
      <c r="Q99" s="112"/>
      <c r="R99" s="113"/>
    </row>
    <row r="100" spans="16:18" x14ac:dyDescent="0.15">
      <c r="P100" s="112"/>
      <c r="Q100" s="112"/>
      <c r="R100" s="113"/>
    </row>
    <row r="101" spans="16:18" x14ac:dyDescent="0.15">
      <c r="P101" s="112"/>
      <c r="Q101" s="112"/>
      <c r="R101" s="113"/>
    </row>
    <row r="102" spans="16:18" x14ac:dyDescent="0.15">
      <c r="P102" s="112"/>
      <c r="Q102" s="112"/>
      <c r="R102" s="113"/>
    </row>
    <row r="103" spans="16:18" x14ac:dyDescent="0.15">
      <c r="P103" s="112"/>
      <c r="Q103" s="112"/>
      <c r="R103" s="113"/>
    </row>
  </sheetData>
  <mergeCells count="22">
    <mergeCell ref="B10:L10"/>
    <mergeCell ref="B12:C12"/>
    <mergeCell ref="B13:C13"/>
    <mergeCell ref="E18:L18"/>
    <mergeCell ref="E17:L17"/>
    <mergeCell ref="B15:L15"/>
    <mergeCell ref="B40:L40"/>
    <mergeCell ref="D41:D42"/>
    <mergeCell ref="E19:L19"/>
    <mergeCell ref="E20:L20"/>
    <mergeCell ref="E21:L21"/>
    <mergeCell ref="B34:L34"/>
    <mergeCell ref="B27:L27"/>
    <mergeCell ref="B24:L24"/>
    <mergeCell ref="B41:B42"/>
    <mergeCell ref="C41:C42"/>
    <mergeCell ref="E41:L41"/>
    <mergeCell ref="B4:L4"/>
    <mergeCell ref="B5:C5"/>
    <mergeCell ref="B6:C6"/>
    <mergeCell ref="B8:C8"/>
    <mergeCell ref="B7:C7"/>
  </mergeCells>
  <phoneticPr fontId="49" type="noConversion"/>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L172"/>
  <sheetViews>
    <sheetView zoomScaleNormal="100" workbookViewId="0">
      <selection activeCell="I25" sqref="I25"/>
    </sheetView>
  </sheetViews>
  <sheetFormatPr baseColWidth="10" defaultColWidth="9.1640625" defaultRowHeight="12" x14ac:dyDescent="0.15"/>
  <cols>
    <col min="1" max="1" width="9.1640625" style="1"/>
    <col min="2" max="2" width="36.1640625" style="1" customWidth="1"/>
    <col min="3" max="3" width="7.5" style="1" customWidth="1"/>
    <col min="4" max="4" width="9.1640625" style="61"/>
    <col min="5" max="6" width="8.5" style="61" customWidth="1"/>
    <col min="7" max="7" width="3.33203125" style="61" customWidth="1"/>
    <col min="8" max="8" width="21.83203125" style="1" customWidth="1"/>
    <col min="9" max="9" width="39.5" style="1" customWidth="1"/>
    <col min="10" max="10" width="31.6640625" style="1" customWidth="1"/>
    <col min="11" max="11" width="1.5" style="1" customWidth="1"/>
    <col min="12" max="12" width="91.5" style="1" customWidth="1"/>
    <col min="13" max="13" width="20.1640625" style="1" customWidth="1"/>
    <col min="14" max="16384" width="9.1640625" style="1"/>
  </cols>
  <sheetData>
    <row r="1" spans="1:12" ht="21" x14ac:dyDescent="0.25">
      <c r="B1" s="5" t="s">
        <v>82</v>
      </c>
      <c r="H1" s="1" t="s">
        <v>143</v>
      </c>
    </row>
    <row r="2" spans="1:12" x14ac:dyDescent="0.15">
      <c r="H2" s="7" t="s">
        <v>144</v>
      </c>
      <c r="L2" s="7" t="s">
        <v>119</v>
      </c>
    </row>
    <row r="3" spans="1:12" x14ac:dyDescent="0.15">
      <c r="L3" s="1" t="s">
        <v>166</v>
      </c>
    </row>
    <row r="4" spans="1:12" ht="25.5" customHeight="1" x14ac:dyDescent="0.2">
      <c r="A4" s="35" t="s">
        <v>145</v>
      </c>
      <c r="B4" s="1" t="s">
        <v>161</v>
      </c>
      <c r="C4" s="35" t="s">
        <v>7</v>
      </c>
      <c r="D4" s="36" t="s">
        <v>146</v>
      </c>
      <c r="E4" s="218" t="s">
        <v>6</v>
      </c>
      <c r="F4" s="218" t="s">
        <v>147</v>
      </c>
      <c r="G4" s="36"/>
      <c r="H4" s="328" t="s">
        <v>160</v>
      </c>
      <c r="I4" s="328"/>
      <c r="J4" s="328"/>
      <c r="L4" s="90" t="s">
        <v>94</v>
      </c>
    </row>
    <row r="5" spans="1:12" ht="14.25" customHeight="1" x14ac:dyDescent="0.2">
      <c r="A5" s="329" t="s">
        <v>75</v>
      </c>
      <c r="B5" s="62" t="s">
        <v>164</v>
      </c>
      <c r="E5"/>
      <c r="F5"/>
      <c r="H5" s="328"/>
      <c r="I5" s="328"/>
      <c r="J5" s="328"/>
      <c r="L5" s="7" t="s">
        <v>83</v>
      </c>
    </row>
    <row r="6" spans="1:12" ht="15" customHeight="1" thickBot="1" x14ac:dyDescent="0.25">
      <c r="A6" s="329"/>
      <c r="E6" s="219">
        <f t="shared" ref="E6:E24" si="0">(C6*D6)*13%</f>
        <v>0</v>
      </c>
      <c r="F6" s="219">
        <f t="shared" ref="F6:F24" si="1">(C6*D6)+E6</f>
        <v>0</v>
      </c>
      <c r="H6" s="220" t="s">
        <v>30</v>
      </c>
      <c r="I6" s="170" t="s">
        <v>31</v>
      </c>
      <c r="J6" s="170" t="s">
        <v>32</v>
      </c>
      <c r="L6" s="91" t="s">
        <v>93</v>
      </c>
    </row>
    <row r="7" spans="1:12" ht="16" thickBot="1" x14ac:dyDescent="0.25">
      <c r="A7" s="329"/>
      <c r="E7" s="219">
        <f t="shared" si="0"/>
        <v>0</v>
      </c>
      <c r="F7" s="219">
        <f t="shared" si="1"/>
        <v>0</v>
      </c>
      <c r="H7" s="55" t="s">
        <v>33</v>
      </c>
      <c r="I7" s="56">
        <v>0.1</v>
      </c>
      <c r="J7" s="56">
        <v>0.3</v>
      </c>
      <c r="L7" s="1" t="s">
        <v>84</v>
      </c>
    </row>
    <row r="8" spans="1:12" ht="57" customHeight="1" thickBot="1" x14ac:dyDescent="0.25">
      <c r="A8" s="329"/>
      <c r="E8" s="219">
        <f t="shared" si="0"/>
        <v>0</v>
      </c>
      <c r="F8" s="219">
        <f t="shared" si="1"/>
        <v>0</v>
      </c>
      <c r="H8" s="55" t="s">
        <v>34</v>
      </c>
      <c r="I8" s="56" t="s">
        <v>290</v>
      </c>
      <c r="J8" s="56" t="s">
        <v>290</v>
      </c>
      <c r="L8" s="1" t="s">
        <v>85</v>
      </c>
    </row>
    <row r="9" spans="1:12" ht="16" thickBot="1" x14ac:dyDescent="0.25">
      <c r="A9" s="329"/>
      <c r="B9" s="58" t="s">
        <v>165</v>
      </c>
      <c r="E9"/>
      <c r="F9"/>
      <c r="H9" s="55" t="s">
        <v>35</v>
      </c>
      <c r="I9" s="56">
        <v>0.4</v>
      </c>
      <c r="J9" s="56">
        <v>0.65</v>
      </c>
      <c r="L9" s="1" t="s">
        <v>86</v>
      </c>
    </row>
    <row r="10" spans="1:12" ht="27.75" customHeight="1" thickBot="1" x14ac:dyDescent="0.25">
      <c r="A10" s="329"/>
      <c r="E10" s="219">
        <f t="shared" si="0"/>
        <v>0</v>
      </c>
      <c r="F10" s="219">
        <f t="shared" si="1"/>
        <v>0</v>
      </c>
      <c r="H10" s="55" t="s">
        <v>36</v>
      </c>
      <c r="I10" s="56" t="s">
        <v>290</v>
      </c>
      <c r="J10" s="188" t="s">
        <v>290</v>
      </c>
      <c r="L10" s="1" t="s">
        <v>87</v>
      </c>
    </row>
    <row r="11" spans="1:12" ht="11.25" customHeight="1" thickBot="1" x14ac:dyDescent="0.25">
      <c r="A11" s="329"/>
      <c r="E11" s="219">
        <f t="shared" si="0"/>
        <v>0</v>
      </c>
      <c r="F11" s="219">
        <f t="shared" si="1"/>
        <v>0</v>
      </c>
      <c r="H11" s="332" t="s">
        <v>37</v>
      </c>
      <c r="I11" s="333"/>
      <c r="J11" s="132"/>
      <c r="L11" s="1" t="s">
        <v>88</v>
      </c>
    </row>
    <row r="12" spans="1:12" ht="13.5" customHeight="1" thickBot="1" x14ac:dyDescent="0.25">
      <c r="A12" s="329"/>
      <c r="E12" s="219">
        <f t="shared" si="0"/>
        <v>0</v>
      </c>
      <c r="F12" s="219">
        <f t="shared" si="1"/>
        <v>0</v>
      </c>
      <c r="H12" s="246" t="s">
        <v>267</v>
      </c>
      <c r="I12" s="247"/>
      <c r="L12" s="1" t="s">
        <v>89</v>
      </c>
    </row>
    <row r="13" spans="1:12" ht="12.75" customHeight="1" thickBot="1" x14ac:dyDescent="0.25">
      <c r="A13" s="329"/>
      <c r="E13" s="219">
        <f t="shared" si="0"/>
        <v>0</v>
      </c>
      <c r="F13" s="219">
        <f t="shared" si="1"/>
        <v>0</v>
      </c>
      <c r="H13" s="310" t="s">
        <v>291</v>
      </c>
      <c r="I13" s="311"/>
      <c r="L13" s="7" t="s">
        <v>90</v>
      </c>
    </row>
    <row r="14" spans="1:12" ht="15" customHeight="1" thickBot="1" x14ac:dyDescent="0.25">
      <c r="A14" s="329"/>
      <c r="B14" s="58" t="s">
        <v>167</v>
      </c>
      <c r="E14"/>
      <c r="F14"/>
      <c r="H14" s="260"/>
      <c r="I14" s="261"/>
      <c r="L14" s="1" t="s">
        <v>91</v>
      </c>
    </row>
    <row r="15" spans="1:12" ht="15" x14ac:dyDescent="0.2">
      <c r="A15" s="329"/>
      <c r="B15" s="59" t="s">
        <v>63</v>
      </c>
      <c r="E15" s="219">
        <f t="shared" si="0"/>
        <v>0</v>
      </c>
      <c r="F15" s="219">
        <f t="shared" si="1"/>
        <v>0</v>
      </c>
      <c r="H15" s="159"/>
      <c r="I15" s="132"/>
      <c r="J15" s="244"/>
      <c r="L15" s="1" t="s">
        <v>92</v>
      </c>
    </row>
    <row r="16" spans="1:12" ht="12.75" customHeight="1" x14ac:dyDescent="0.2">
      <c r="A16" s="329"/>
      <c r="B16" s="89" t="s">
        <v>247</v>
      </c>
      <c r="E16" s="219">
        <f t="shared" si="0"/>
        <v>0</v>
      </c>
      <c r="F16" s="219">
        <f t="shared" si="1"/>
        <v>0</v>
      </c>
      <c r="H16" s="244"/>
      <c r="I16" s="244"/>
    </row>
    <row r="17" spans="1:12" ht="15" x14ac:dyDescent="0.2">
      <c r="A17" s="329"/>
      <c r="B17" s="59"/>
      <c r="E17" s="219">
        <f t="shared" si="0"/>
        <v>0</v>
      </c>
      <c r="F17" s="219">
        <f t="shared" si="1"/>
        <v>0</v>
      </c>
      <c r="H17"/>
      <c r="I17" s="133"/>
      <c r="L17" s="90" t="s">
        <v>107</v>
      </c>
    </row>
    <row r="18" spans="1:12" ht="15" x14ac:dyDescent="0.2">
      <c r="A18" s="329"/>
      <c r="B18" s="89"/>
      <c r="E18" s="219">
        <f t="shared" si="0"/>
        <v>0</v>
      </c>
      <c r="F18" s="219">
        <f t="shared" si="1"/>
        <v>0</v>
      </c>
      <c r="H18" s="97" t="s">
        <v>264</v>
      </c>
      <c r="I18" s="97"/>
      <c r="L18" s="7" t="s">
        <v>83</v>
      </c>
    </row>
    <row r="19" spans="1:12" ht="16" thickBot="1" x14ac:dyDescent="0.25">
      <c r="A19" s="329"/>
      <c r="B19" s="60"/>
      <c r="E19" s="219">
        <f t="shared" si="0"/>
        <v>0</v>
      </c>
      <c r="F19" s="219">
        <f t="shared" si="1"/>
        <v>0</v>
      </c>
      <c r="H19" s="264" t="s">
        <v>265</v>
      </c>
      <c r="I19" s="98"/>
      <c r="L19" s="1" t="s">
        <v>103</v>
      </c>
    </row>
    <row r="20" spans="1:12" ht="16" thickBot="1" x14ac:dyDescent="0.25">
      <c r="A20" s="329"/>
      <c r="B20" s="58" t="s">
        <v>168</v>
      </c>
      <c r="E20"/>
      <c r="F20"/>
      <c r="H20" s="93" t="s">
        <v>38</v>
      </c>
      <c r="I20" s="93" t="s">
        <v>288</v>
      </c>
      <c r="L20" s="1" t="s">
        <v>104</v>
      </c>
    </row>
    <row r="21" spans="1:12" ht="15.75" customHeight="1" thickBot="1" x14ac:dyDescent="0.25">
      <c r="A21" s="329"/>
      <c r="B21" s="59" t="s">
        <v>79</v>
      </c>
      <c r="E21" s="219">
        <f t="shared" si="0"/>
        <v>0</v>
      </c>
      <c r="F21" s="219">
        <f t="shared" si="1"/>
        <v>0</v>
      </c>
      <c r="H21" s="94" t="s">
        <v>39</v>
      </c>
      <c r="I21" s="94" t="s">
        <v>292</v>
      </c>
      <c r="L21" s="1" t="s">
        <v>105</v>
      </c>
    </row>
    <row r="22" spans="1:12" ht="16" thickBot="1" x14ac:dyDescent="0.25">
      <c r="A22" s="329"/>
      <c r="B22" s="59" t="s">
        <v>66</v>
      </c>
      <c r="E22" s="219">
        <f t="shared" si="0"/>
        <v>0</v>
      </c>
      <c r="F22" s="219">
        <f t="shared" si="1"/>
        <v>0</v>
      </c>
      <c r="H22" s="94" t="s">
        <v>40</v>
      </c>
      <c r="I22" s="104" t="s">
        <v>293</v>
      </c>
      <c r="L22" s="1" t="s">
        <v>106</v>
      </c>
    </row>
    <row r="23" spans="1:12" ht="16" thickBot="1" x14ac:dyDescent="0.25">
      <c r="A23" s="329"/>
      <c r="B23" s="59" t="s">
        <v>67</v>
      </c>
      <c r="E23" s="219">
        <f t="shared" si="0"/>
        <v>0</v>
      </c>
      <c r="F23" s="219">
        <f t="shared" si="1"/>
        <v>0</v>
      </c>
      <c r="H23" s="94" t="s">
        <v>41</v>
      </c>
      <c r="I23" s="94" t="s">
        <v>294</v>
      </c>
      <c r="L23" s="7" t="s">
        <v>90</v>
      </c>
    </row>
    <row r="24" spans="1:12" ht="15" customHeight="1" thickBot="1" x14ac:dyDescent="0.25">
      <c r="A24" s="329"/>
      <c r="B24" s="60" t="s">
        <v>159</v>
      </c>
      <c r="E24" s="219">
        <f t="shared" si="0"/>
        <v>0</v>
      </c>
      <c r="F24" s="219">
        <f t="shared" si="1"/>
        <v>0</v>
      </c>
      <c r="H24" s="94" t="s">
        <v>42</v>
      </c>
      <c r="I24" s="94" t="s">
        <v>295</v>
      </c>
      <c r="L24" s="1" t="s">
        <v>108</v>
      </c>
    </row>
    <row r="25" spans="1:12" ht="16" thickBot="1" x14ac:dyDescent="0.25">
      <c r="A25" s="92"/>
      <c r="B25" s="100"/>
      <c r="C25" s="175" t="s">
        <v>162</v>
      </c>
      <c r="D25" s="176"/>
      <c r="E25" s="211"/>
      <c r="F25" s="219">
        <f>SUM(F6:F8)</f>
        <v>0</v>
      </c>
      <c r="H25" s="94" t="s">
        <v>43</v>
      </c>
      <c r="I25" s="94" t="s">
        <v>296</v>
      </c>
      <c r="L25" s="1" t="s">
        <v>109</v>
      </c>
    </row>
    <row r="26" spans="1:12" ht="15" customHeight="1" thickBot="1" x14ac:dyDescent="0.25">
      <c r="A26" s="92"/>
      <c r="B26" s="63"/>
      <c r="C26" s="338" t="s">
        <v>163</v>
      </c>
      <c r="D26" s="339"/>
      <c r="E26" s="339"/>
      <c r="F26" s="219">
        <f>SUM(F10:F13)</f>
        <v>0</v>
      </c>
      <c r="H26" s="94" t="s">
        <v>44</v>
      </c>
      <c r="I26" s="94" t="s">
        <v>266</v>
      </c>
      <c r="L26" s="1" t="s">
        <v>110</v>
      </c>
    </row>
    <row r="27" spans="1:12" ht="15" x14ac:dyDescent="0.2">
      <c r="A27" s="92"/>
      <c r="B27" s="63"/>
      <c r="C27" s="316" t="s">
        <v>169</v>
      </c>
      <c r="D27" s="317"/>
      <c r="E27" s="317"/>
      <c r="F27" s="219">
        <f>SUM(F15:F19)</f>
        <v>0</v>
      </c>
      <c r="L27" s="1" t="s">
        <v>111</v>
      </c>
    </row>
    <row r="28" spans="1:12" ht="15" x14ac:dyDescent="0.2">
      <c r="A28" s="92"/>
      <c r="B28" s="63"/>
      <c r="C28" s="340" t="s">
        <v>170</v>
      </c>
      <c r="D28" s="340"/>
      <c r="E28" s="340"/>
      <c r="F28" s="219">
        <f>SUM(F21:F24)</f>
        <v>0</v>
      </c>
      <c r="J28" s="95"/>
    </row>
    <row r="29" spans="1:12" ht="15" x14ac:dyDescent="0.2">
      <c r="A29" s="331" t="s">
        <v>0</v>
      </c>
      <c r="B29" s="62" t="s">
        <v>164</v>
      </c>
      <c r="E29"/>
      <c r="F29"/>
      <c r="J29" s="95"/>
      <c r="L29" s="90" t="s">
        <v>112</v>
      </c>
    </row>
    <row r="30" spans="1:12" ht="15.75" customHeight="1" x14ac:dyDescent="0.2">
      <c r="A30" s="331"/>
      <c r="E30" s="219">
        <f t="shared" ref="E30:E32" si="2">(C30*D30)*13%</f>
        <v>0</v>
      </c>
      <c r="F30" s="219">
        <f t="shared" ref="F30:F32" si="3">(C30*D30)+E30</f>
        <v>0</v>
      </c>
      <c r="J30" s="96"/>
      <c r="L30" s="7" t="s">
        <v>83</v>
      </c>
    </row>
    <row r="31" spans="1:12" ht="15.75" customHeight="1" x14ac:dyDescent="0.2">
      <c r="A31" s="331"/>
      <c r="E31" s="219">
        <f t="shared" si="2"/>
        <v>0</v>
      </c>
      <c r="F31" s="219">
        <f t="shared" si="3"/>
        <v>0</v>
      </c>
      <c r="L31" s="1" t="s">
        <v>113</v>
      </c>
    </row>
    <row r="32" spans="1:12" ht="15.75" customHeight="1" x14ac:dyDescent="0.2">
      <c r="A32" s="331"/>
      <c r="E32" s="219">
        <f t="shared" si="2"/>
        <v>0</v>
      </c>
      <c r="F32" s="219">
        <f t="shared" si="3"/>
        <v>0</v>
      </c>
      <c r="L32" s="1" t="s">
        <v>114</v>
      </c>
    </row>
    <row r="33" spans="1:12" ht="15.75" customHeight="1" x14ac:dyDescent="0.2">
      <c r="A33" s="331"/>
      <c r="B33" s="58" t="s">
        <v>165</v>
      </c>
      <c r="E33"/>
      <c r="F33"/>
      <c r="L33" s="1" t="s">
        <v>115</v>
      </c>
    </row>
    <row r="34" spans="1:12" ht="15.75" customHeight="1" x14ac:dyDescent="0.2">
      <c r="A34" s="331"/>
      <c r="E34" s="219">
        <f t="shared" ref="E34:E37" si="4">(C34*D34)*13%</f>
        <v>0</v>
      </c>
      <c r="F34" s="219">
        <f t="shared" ref="F34:F37" si="5">(C34*D34)+E34</f>
        <v>0</v>
      </c>
      <c r="L34" s="1" t="s">
        <v>116</v>
      </c>
    </row>
    <row r="35" spans="1:12" ht="15.75" customHeight="1" x14ac:dyDescent="0.2">
      <c r="A35" s="331"/>
      <c r="E35" s="219">
        <f t="shared" si="4"/>
        <v>0</v>
      </c>
      <c r="F35" s="219">
        <f t="shared" si="5"/>
        <v>0</v>
      </c>
      <c r="L35" s="1" t="s">
        <v>117</v>
      </c>
    </row>
    <row r="36" spans="1:12" ht="15.75" customHeight="1" x14ac:dyDescent="0.2">
      <c r="A36" s="331"/>
      <c r="E36" s="219">
        <f t="shared" si="4"/>
        <v>0</v>
      </c>
      <c r="F36" s="219">
        <f t="shared" si="5"/>
        <v>0</v>
      </c>
      <c r="L36" s="1" t="s">
        <v>118</v>
      </c>
    </row>
    <row r="37" spans="1:12" ht="15" customHeight="1" x14ac:dyDescent="0.2">
      <c r="A37" s="331"/>
      <c r="E37" s="219">
        <f t="shared" si="4"/>
        <v>0</v>
      </c>
      <c r="F37" s="219">
        <f t="shared" si="5"/>
        <v>0</v>
      </c>
    </row>
    <row r="38" spans="1:12" ht="15" customHeight="1" x14ac:dyDescent="0.2">
      <c r="A38" s="331"/>
      <c r="B38" s="58" t="s">
        <v>167</v>
      </c>
      <c r="E38"/>
      <c r="F38"/>
      <c r="L38" s="90" t="s">
        <v>120</v>
      </c>
    </row>
    <row r="39" spans="1:12" ht="15" customHeight="1" x14ac:dyDescent="0.2">
      <c r="A39" s="331"/>
      <c r="B39" s="59" t="s">
        <v>63</v>
      </c>
      <c r="E39" s="219">
        <f t="shared" ref="E39:E43" si="6">(C39*D39)*13%</f>
        <v>0</v>
      </c>
      <c r="F39" s="219">
        <f t="shared" ref="F39:F43" si="7">(C39*D39)+E39</f>
        <v>0</v>
      </c>
      <c r="L39" s="7" t="s">
        <v>83</v>
      </c>
    </row>
    <row r="40" spans="1:12" ht="13.5" customHeight="1" x14ac:dyDescent="0.2">
      <c r="A40" s="331"/>
      <c r="B40" s="89"/>
      <c r="E40" s="219">
        <f t="shared" si="6"/>
        <v>0</v>
      </c>
      <c r="F40" s="219">
        <f t="shared" si="7"/>
        <v>0</v>
      </c>
      <c r="L40" s="1" t="s">
        <v>121</v>
      </c>
    </row>
    <row r="41" spans="1:12" ht="13.5" customHeight="1" x14ac:dyDescent="0.2">
      <c r="A41" s="331"/>
      <c r="B41" s="59"/>
      <c r="E41" s="219">
        <f t="shared" si="6"/>
        <v>0</v>
      </c>
      <c r="F41" s="219">
        <f t="shared" si="7"/>
        <v>0</v>
      </c>
      <c r="L41" s="1" t="s">
        <v>122</v>
      </c>
    </row>
    <row r="42" spans="1:12" ht="14.25" customHeight="1" x14ac:dyDescent="0.2">
      <c r="A42" s="331"/>
      <c r="B42" s="89"/>
      <c r="E42" s="219">
        <f t="shared" si="6"/>
        <v>0</v>
      </c>
      <c r="F42" s="219">
        <f t="shared" si="7"/>
        <v>0</v>
      </c>
      <c r="L42" s="1" t="s">
        <v>123</v>
      </c>
    </row>
    <row r="43" spans="1:12" ht="14.25" customHeight="1" x14ac:dyDescent="0.2">
      <c r="A43" s="331"/>
      <c r="B43" s="60"/>
      <c r="E43" s="219">
        <f t="shared" si="6"/>
        <v>0</v>
      </c>
      <c r="F43" s="219">
        <f t="shared" si="7"/>
        <v>0</v>
      </c>
      <c r="L43" s="1" t="s">
        <v>124</v>
      </c>
    </row>
    <row r="44" spans="1:12" ht="11.25" customHeight="1" x14ac:dyDescent="0.2">
      <c r="A44" s="331"/>
      <c r="B44" s="58" t="s">
        <v>168</v>
      </c>
      <c r="E44"/>
      <c r="F44"/>
      <c r="L44" s="1" t="s">
        <v>125</v>
      </c>
    </row>
    <row r="45" spans="1:12" ht="14.25" customHeight="1" x14ac:dyDescent="0.2">
      <c r="A45" s="331"/>
      <c r="B45" s="59" t="s">
        <v>79</v>
      </c>
      <c r="E45" s="219">
        <f t="shared" ref="E45:E48" si="8">(C45*D45)*13%</f>
        <v>0</v>
      </c>
      <c r="F45" s="219">
        <f t="shared" ref="F45:F48" si="9">(C45*D45)+E45</f>
        <v>0</v>
      </c>
      <c r="L45" s="1" t="s">
        <v>126</v>
      </c>
    </row>
    <row r="46" spans="1:12" ht="12" customHeight="1" x14ac:dyDescent="0.2">
      <c r="A46" s="331"/>
      <c r="B46" s="59" t="s">
        <v>66</v>
      </c>
      <c r="E46" s="219">
        <f t="shared" si="8"/>
        <v>0</v>
      </c>
      <c r="F46" s="219">
        <f t="shared" si="9"/>
        <v>0</v>
      </c>
      <c r="L46" s="1" t="s">
        <v>127</v>
      </c>
    </row>
    <row r="47" spans="1:12" ht="15" x14ac:dyDescent="0.2">
      <c r="A47" s="331"/>
      <c r="B47" s="59" t="s">
        <v>67</v>
      </c>
      <c r="E47" s="219">
        <f t="shared" si="8"/>
        <v>0</v>
      </c>
      <c r="F47" s="219">
        <f t="shared" si="9"/>
        <v>0</v>
      </c>
      <c r="L47" s="1" t="s">
        <v>128</v>
      </c>
    </row>
    <row r="48" spans="1:12" ht="15" x14ac:dyDescent="0.2">
      <c r="A48" s="331"/>
      <c r="B48" s="60" t="s">
        <v>159</v>
      </c>
      <c r="E48" s="219">
        <f t="shared" si="8"/>
        <v>0</v>
      </c>
      <c r="F48" s="219">
        <f t="shared" si="9"/>
        <v>0</v>
      </c>
      <c r="L48" s="7" t="s">
        <v>90</v>
      </c>
    </row>
    <row r="49" spans="1:12" ht="15" x14ac:dyDescent="0.2">
      <c r="A49" s="331"/>
      <c r="B49" s="101"/>
      <c r="C49" s="171" t="s">
        <v>162</v>
      </c>
      <c r="D49" s="172"/>
      <c r="E49" s="212"/>
      <c r="F49" s="219">
        <f>SUM(F30:F32)</f>
        <v>0</v>
      </c>
      <c r="L49" s="1" t="s">
        <v>129</v>
      </c>
    </row>
    <row r="50" spans="1:12" ht="15" x14ac:dyDescent="0.2">
      <c r="A50" s="331"/>
      <c r="B50" s="101"/>
      <c r="C50" s="336" t="s">
        <v>163</v>
      </c>
      <c r="D50" s="337"/>
      <c r="E50" s="337"/>
      <c r="F50" s="219">
        <f>SUM(F34:F37)</f>
        <v>0</v>
      </c>
      <c r="L50" s="1" t="s">
        <v>130</v>
      </c>
    </row>
    <row r="51" spans="1:12" ht="15" x14ac:dyDescent="0.2">
      <c r="A51" s="331"/>
      <c r="B51" s="101"/>
      <c r="C51" s="171" t="s">
        <v>169</v>
      </c>
      <c r="D51" s="172"/>
      <c r="E51" s="205"/>
      <c r="F51" s="219">
        <f>SUM(F39:F43)</f>
        <v>0</v>
      </c>
      <c r="L51" s="1" t="s">
        <v>131</v>
      </c>
    </row>
    <row r="52" spans="1:12" ht="15" x14ac:dyDescent="0.2">
      <c r="A52" s="331"/>
      <c r="B52" s="101"/>
      <c r="C52" s="173" t="s">
        <v>170</v>
      </c>
      <c r="D52" s="174"/>
      <c r="E52" s="171"/>
      <c r="F52" s="219">
        <f>SUM(F45:F48)</f>
        <v>0</v>
      </c>
      <c r="L52" s="1" t="s">
        <v>132</v>
      </c>
    </row>
    <row r="53" spans="1:12" ht="15" x14ac:dyDescent="0.2">
      <c r="A53" s="102"/>
      <c r="B53" s="62" t="s">
        <v>164</v>
      </c>
      <c r="E53"/>
      <c r="F53"/>
      <c r="L53" s="1" t="s">
        <v>133</v>
      </c>
    </row>
    <row r="54" spans="1:12" ht="15" customHeight="1" x14ac:dyDescent="0.2">
      <c r="A54" s="330" t="s">
        <v>1</v>
      </c>
      <c r="E54" s="219">
        <f t="shared" ref="E54:E56" si="10">(C54*D54)*13%</f>
        <v>0</v>
      </c>
      <c r="F54" s="219">
        <f t="shared" ref="F54:F56" si="11">(C54*D54)+E54</f>
        <v>0</v>
      </c>
      <c r="L54" s="1" t="s">
        <v>134</v>
      </c>
    </row>
    <row r="55" spans="1:12" ht="15" x14ac:dyDescent="0.2">
      <c r="A55" s="330"/>
      <c r="E55" s="219">
        <f t="shared" si="10"/>
        <v>0</v>
      </c>
      <c r="F55" s="219">
        <f t="shared" si="11"/>
        <v>0</v>
      </c>
      <c r="L55" s="1" t="s">
        <v>135</v>
      </c>
    </row>
    <row r="56" spans="1:12" ht="15" x14ac:dyDescent="0.2">
      <c r="A56" s="330"/>
      <c r="E56" s="219">
        <f t="shared" si="10"/>
        <v>0</v>
      </c>
      <c r="F56" s="219">
        <f t="shared" si="11"/>
        <v>0</v>
      </c>
      <c r="L56" s="1" t="s">
        <v>136</v>
      </c>
    </row>
    <row r="57" spans="1:12" ht="15" x14ac:dyDescent="0.2">
      <c r="A57" s="330"/>
      <c r="B57" s="58" t="s">
        <v>165</v>
      </c>
      <c r="E57"/>
      <c r="F57"/>
      <c r="L57" s="1" t="s">
        <v>137</v>
      </c>
    </row>
    <row r="58" spans="1:12" ht="15" x14ac:dyDescent="0.2">
      <c r="A58" s="330"/>
      <c r="E58" s="219">
        <f t="shared" ref="E58:E61" si="12">(C58*D58)*13%</f>
        <v>0</v>
      </c>
      <c r="F58" s="219">
        <f t="shared" ref="F58:F61" si="13">(C58*D58)+E58</f>
        <v>0</v>
      </c>
      <c r="L58" s="1" t="s">
        <v>138</v>
      </c>
    </row>
    <row r="59" spans="1:12" ht="15" x14ac:dyDescent="0.2">
      <c r="A59" s="330"/>
      <c r="E59" s="219">
        <f t="shared" si="12"/>
        <v>0</v>
      </c>
      <c r="F59" s="219">
        <f t="shared" si="13"/>
        <v>0</v>
      </c>
      <c r="L59" s="1" t="s">
        <v>139</v>
      </c>
    </row>
    <row r="60" spans="1:12" ht="15" x14ac:dyDescent="0.2">
      <c r="A60" s="330"/>
      <c r="E60" s="219">
        <f t="shared" si="12"/>
        <v>0</v>
      </c>
      <c r="F60" s="219">
        <f t="shared" si="13"/>
        <v>0</v>
      </c>
      <c r="L60" s="1" t="s">
        <v>140</v>
      </c>
    </row>
    <row r="61" spans="1:12" ht="15" x14ac:dyDescent="0.2">
      <c r="A61" s="330"/>
      <c r="E61" s="219">
        <f t="shared" si="12"/>
        <v>0</v>
      </c>
      <c r="F61" s="219">
        <f t="shared" si="13"/>
        <v>0</v>
      </c>
      <c r="L61" s="1" t="s">
        <v>141</v>
      </c>
    </row>
    <row r="62" spans="1:12" ht="15" x14ac:dyDescent="0.2">
      <c r="A62" s="330"/>
      <c r="B62" s="58" t="s">
        <v>167</v>
      </c>
      <c r="E62"/>
      <c r="F62"/>
      <c r="L62" s="1" t="s">
        <v>142</v>
      </c>
    </row>
    <row r="63" spans="1:12" ht="15" x14ac:dyDescent="0.2">
      <c r="A63" s="330"/>
      <c r="B63" s="59" t="s">
        <v>63</v>
      </c>
      <c r="E63" s="219">
        <f t="shared" ref="E63:E67" si="14">(C63*D63)*13%</f>
        <v>0</v>
      </c>
      <c r="F63" s="219">
        <f t="shared" ref="F63:F67" si="15">(C63*D63)+E63</f>
        <v>0</v>
      </c>
    </row>
    <row r="64" spans="1:12" ht="15" x14ac:dyDescent="0.2">
      <c r="A64" s="330"/>
      <c r="B64" s="89"/>
      <c r="E64" s="219">
        <f t="shared" si="14"/>
        <v>0</v>
      </c>
      <c r="F64" s="219">
        <f t="shared" si="15"/>
        <v>0</v>
      </c>
    </row>
    <row r="65" spans="1:6" ht="15" x14ac:dyDescent="0.2">
      <c r="A65" s="330"/>
      <c r="B65" s="59"/>
      <c r="E65" s="219">
        <f t="shared" si="14"/>
        <v>0</v>
      </c>
      <c r="F65" s="219">
        <f t="shared" si="15"/>
        <v>0</v>
      </c>
    </row>
    <row r="66" spans="1:6" ht="15" x14ac:dyDescent="0.2">
      <c r="A66" s="330"/>
      <c r="B66" s="89"/>
      <c r="E66" s="219">
        <f t="shared" si="14"/>
        <v>0</v>
      </c>
      <c r="F66" s="219">
        <f t="shared" si="15"/>
        <v>0</v>
      </c>
    </row>
    <row r="67" spans="1:6" ht="15" x14ac:dyDescent="0.2">
      <c r="A67" s="330"/>
      <c r="B67" s="60"/>
      <c r="E67" s="219">
        <f t="shared" si="14"/>
        <v>0</v>
      </c>
      <c r="F67" s="219">
        <f t="shared" si="15"/>
        <v>0</v>
      </c>
    </row>
    <row r="68" spans="1:6" ht="15" x14ac:dyDescent="0.2">
      <c r="A68" s="330"/>
      <c r="B68" s="58" t="s">
        <v>168</v>
      </c>
      <c r="E68"/>
      <c r="F68"/>
    </row>
    <row r="69" spans="1:6" ht="15" x14ac:dyDescent="0.2">
      <c r="A69" s="330"/>
      <c r="B69" s="59" t="s">
        <v>79</v>
      </c>
      <c r="E69" s="219">
        <f t="shared" ref="E69:E72" si="16">(C69*D69)*13%</f>
        <v>0</v>
      </c>
      <c r="F69" s="219">
        <f t="shared" ref="F69:F72" si="17">(C69*D69)+E69</f>
        <v>0</v>
      </c>
    </row>
    <row r="70" spans="1:6" ht="15" x14ac:dyDescent="0.2">
      <c r="A70" s="330"/>
      <c r="B70" s="59" t="s">
        <v>66</v>
      </c>
      <c r="E70" s="219">
        <f t="shared" si="16"/>
        <v>0</v>
      </c>
      <c r="F70" s="219">
        <f t="shared" si="17"/>
        <v>0</v>
      </c>
    </row>
    <row r="71" spans="1:6" ht="12" customHeight="1" x14ac:dyDescent="0.2">
      <c r="A71" s="330"/>
      <c r="B71" s="59" t="s">
        <v>67</v>
      </c>
      <c r="E71" s="219">
        <f t="shared" si="16"/>
        <v>0</v>
      </c>
      <c r="F71" s="219">
        <f t="shared" si="17"/>
        <v>0</v>
      </c>
    </row>
    <row r="72" spans="1:6" ht="15" x14ac:dyDescent="0.2">
      <c r="A72" s="330"/>
      <c r="B72" s="60" t="s">
        <v>159</v>
      </c>
      <c r="E72" s="219">
        <f t="shared" si="16"/>
        <v>0</v>
      </c>
      <c r="F72" s="219">
        <f t="shared" si="17"/>
        <v>0</v>
      </c>
    </row>
    <row r="73" spans="1:6" ht="15" x14ac:dyDescent="0.2">
      <c r="A73" s="330"/>
      <c r="B73" s="70"/>
      <c r="C73" s="177" t="s">
        <v>162</v>
      </c>
      <c r="D73" s="178"/>
      <c r="E73" s="213"/>
      <c r="F73" s="219">
        <f>SUM(F54:F56)</f>
        <v>0</v>
      </c>
    </row>
    <row r="74" spans="1:6" ht="15" x14ac:dyDescent="0.2">
      <c r="A74" s="330"/>
      <c r="B74" s="70"/>
      <c r="C74" s="341" t="s">
        <v>163</v>
      </c>
      <c r="D74" s="342"/>
      <c r="E74" s="342"/>
      <c r="F74" s="219">
        <f>SUM(F58:F61)</f>
        <v>0</v>
      </c>
    </row>
    <row r="75" spans="1:6" ht="15" x14ac:dyDescent="0.2">
      <c r="A75" s="330"/>
      <c r="B75" s="70"/>
      <c r="C75" s="177" t="s">
        <v>169</v>
      </c>
      <c r="D75" s="178"/>
      <c r="E75" s="206"/>
      <c r="F75" s="219">
        <f>SUM(F63:F67)</f>
        <v>0</v>
      </c>
    </row>
    <row r="76" spans="1:6" ht="15" x14ac:dyDescent="0.2">
      <c r="A76" s="330"/>
      <c r="B76" s="70"/>
      <c r="C76" s="343" t="s">
        <v>170</v>
      </c>
      <c r="D76" s="343"/>
      <c r="E76" s="343"/>
      <c r="F76" s="219">
        <f>SUM(F69:F72)</f>
        <v>0</v>
      </c>
    </row>
    <row r="77" spans="1:6" ht="12" customHeight="1" x14ac:dyDescent="0.2">
      <c r="A77" s="334" t="s">
        <v>17</v>
      </c>
      <c r="B77" s="62" t="s">
        <v>164</v>
      </c>
      <c r="E77"/>
      <c r="F77"/>
    </row>
    <row r="78" spans="1:6" ht="15" x14ac:dyDescent="0.2">
      <c r="A78" s="334"/>
      <c r="E78" s="219">
        <f t="shared" ref="E78:E80" si="18">(C78*D78)*13%</f>
        <v>0</v>
      </c>
      <c r="F78" s="219">
        <f t="shared" ref="F78:F80" si="19">(C78*D78)+E78</f>
        <v>0</v>
      </c>
    </row>
    <row r="79" spans="1:6" ht="15" x14ac:dyDescent="0.2">
      <c r="A79" s="334"/>
      <c r="E79" s="219">
        <f t="shared" si="18"/>
        <v>0</v>
      </c>
      <c r="F79" s="219">
        <f t="shared" si="19"/>
        <v>0</v>
      </c>
    </row>
    <row r="80" spans="1:6" ht="15" x14ac:dyDescent="0.2">
      <c r="A80" s="334"/>
      <c r="E80" s="219">
        <f t="shared" si="18"/>
        <v>0</v>
      </c>
      <c r="F80" s="219">
        <f t="shared" si="19"/>
        <v>0</v>
      </c>
    </row>
    <row r="81" spans="1:6" ht="15" x14ac:dyDescent="0.2">
      <c r="A81" s="334"/>
      <c r="B81" s="58" t="s">
        <v>165</v>
      </c>
      <c r="E81"/>
      <c r="F81"/>
    </row>
    <row r="82" spans="1:6" ht="15" x14ac:dyDescent="0.2">
      <c r="A82" s="334"/>
      <c r="E82" s="219">
        <f t="shared" ref="E82:E85" si="20">(C82*D82)*13%</f>
        <v>0</v>
      </c>
      <c r="F82" s="219">
        <f t="shared" ref="F82:F85" si="21">(C82*D82)+E82</f>
        <v>0</v>
      </c>
    </row>
    <row r="83" spans="1:6" ht="15" x14ac:dyDescent="0.2">
      <c r="A83" s="334"/>
      <c r="E83" s="219">
        <f t="shared" si="20"/>
        <v>0</v>
      </c>
      <c r="F83" s="219">
        <f t="shared" si="21"/>
        <v>0</v>
      </c>
    </row>
    <row r="84" spans="1:6" ht="15" x14ac:dyDescent="0.2">
      <c r="A84" s="334"/>
      <c r="E84" s="219">
        <f t="shared" si="20"/>
        <v>0</v>
      </c>
      <c r="F84" s="219">
        <f t="shared" si="21"/>
        <v>0</v>
      </c>
    </row>
    <row r="85" spans="1:6" ht="15" x14ac:dyDescent="0.2">
      <c r="A85" s="334"/>
      <c r="E85" s="219">
        <f t="shared" si="20"/>
        <v>0</v>
      </c>
      <c r="F85" s="219">
        <f t="shared" si="21"/>
        <v>0</v>
      </c>
    </row>
    <row r="86" spans="1:6" ht="15" x14ac:dyDescent="0.2">
      <c r="A86" s="334"/>
      <c r="B86" s="58" t="s">
        <v>167</v>
      </c>
      <c r="E86"/>
      <c r="F86"/>
    </row>
    <row r="87" spans="1:6" ht="15" x14ac:dyDescent="0.2">
      <c r="A87" s="334"/>
      <c r="B87" s="59" t="s">
        <v>63</v>
      </c>
      <c r="E87" s="219">
        <f t="shared" ref="E87:E91" si="22">(C87*D87)*13%</f>
        <v>0</v>
      </c>
      <c r="F87" s="219">
        <f t="shared" ref="F87:F91" si="23">(C87*D87)+E87</f>
        <v>0</v>
      </c>
    </row>
    <row r="88" spans="1:6" ht="15" x14ac:dyDescent="0.2">
      <c r="A88" s="334"/>
      <c r="B88" s="89"/>
      <c r="E88" s="219">
        <f t="shared" si="22"/>
        <v>0</v>
      </c>
      <c r="F88" s="219">
        <f t="shared" si="23"/>
        <v>0</v>
      </c>
    </row>
    <row r="89" spans="1:6" ht="15" x14ac:dyDescent="0.2">
      <c r="A89" s="334"/>
      <c r="B89" s="59"/>
      <c r="E89" s="219">
        <f t="shared" si="22"/>
        <v>0</v>
      </c>
      <c r="F89" s="219">
        <f t="shared" si="23"/>
        <v>0</v>
      </c>
    </row>
    <row r="90" spans="1:6" ht="15" x14ac:dyDescent="0.2">
      <c r="A90" s="334"/>
      <c r="B90" s="89"/>
      <c r="E90" s="219">
        <f t="shared" si="22"/>
        <v>0</v>
      </c>
      <c r="F90" s="219">
        <f t="shared" si="23"/>
        <v>0</v>
      </c>
    </row>
    <row r="91" spans="1:6" ht="15" x14ac:dyDescent="0.2">
      <c r="A91" s="334"/>
      <c r="B91" s="60"/>
      <c r="E91" s="219">
        <f t="shared" si="22"/>
        <v>0</v>
      </c>
      <c r="F91" s="219">
        <f t="shared" si="23"/>
        <v>0</v>
      </c>
    </row>
    <row r="92" spans="1:6" ht="15" x14ac:dyDescent="0.2">
      <c r="A92" s="334"/>
      <c r="B92" s="58" t="s">
        <v>168</v>
      </c>
      <c r="E92"/>
      <c r="F92"/>
    </row>
    <row r="93" spans="1:6" ht="15" x14ac:dyDescent="0.2">
      <c r="A93" s="334"/>
      <c r="B93" s="59" t="s">
        <v>79</v>
      </c>
      <c r="E93" s="219">
        <f t="shared" ref="E93:E96" si="24">(C93*D93)*13%</f>
        <v>0</v>
      </c>
      <c r="F93" s="219">
        <f t="shared" ref="F93:F96" si="25">(C93*D93)+E93</f>
        <v>0</v>
      </c>
    </row>
    <row r="94" spans="1:6" ht="15" x14ac:dyDescent="0.2">
      <c r="A94" s="334"/>
      <c r="B94" s="59" t="s">
        <v>66</v>
      </c>
      <c r="E94" s="219">
        <f t="shared" si="24"/>
        <v>0</v>
      </c>
      <c r="F94" s="219">
        <f t="shared" si="25"/>
        <v>0</v>
      </c>
    </row>
    <row r="95" spans="1:6" ht="15" x14ac:dyDescent="0.2">
      <c r="A95" s="334"/>
      <c r="B95" s="59" t="s">
        <v>67</v>
      </c>
      <c r="E95" s="219">
        <f t="shared" si="24"/>
        <v>0</v>
      </c>
      <c r="F95" s="219">
        <f t="shared" si="25"/>
        <v>0</v>
      </c>
    </row>
    <row r="96" spans="1:6" ht="15" x14ac:dyDescent="0.2">
      <c r="A96" s="334"/>
      <c r="B96" s="60" t="s">
        <v>159</v>
      </c>
      <c r="E96" s="219">
        <f t="shared" si="24"/>
        <v>0</v>
      </c>
      <c r="F96" s="219">
        <f t="shared" si="25"/>
        <v>0</v>
      </c>
    </row>
    <row r="97" spans="1:6" ht="15" x14ac:dyDescent="0.2">
      <c r="A97" s="15"/>
      <c r="B97" s="103"/>
      <c r="C97" s="179" t="s">
        <v>162</v>
      </c>
      <c r="D97" s="180"/>
      <c r="E97" s="214"/>
      <c r="F97" s="219">
        <f>SUM(F78:F80)</f>
        <v>0</v>
      </c>
    </row>
    <row r="98" spans="1:6" ht="15" x14ac:dyDescent="0.2">
      <c r="A98" s="15"/>
      <c r="B98" s="103"/>
      <c r="C98" s="318" t="s">
        <v>163</v>
      </c>
      <c r="D98" s="319"/>
      <c r="E98" s="319"/>
      <c r="F98" s="219">
        <f>SUM(F82:F85)</f>
        <v>0</v>
      </c>
    </row>
    <row r="99" spans="1:6" ht="15" x14ac:dyDescent="0.2">
      <c r="A99" s="15"/>
      <c r="B99" s="103"/>
      <c r="C99" s="179" t="s">
        <v>169</v>
      </c>
      <c r="D99" s="180"/>
      <c r="E99" s="207"/>
      <c r="F99" s="219">
        <f>SUM(F87:F91)</f>
        <v>0</v>
      </c>
    </row>
    <row r="100" spans="1:6" ht="15" x14ac:dyDescent="0.2">
      <c r="A100" s="15"/>
      <c r="B100" s="103"/>
      <c r="C100" s="320" t="s">
        <v>170</v>
      </c>
      <c r="D100" s="320"/>
      <c r="E100" s="320"/>
      <c r="F100" s="219">
        <f>SUM(F93:F96)</f>
        <v>0</v>
      </c>
    </row>
    <row r="101" spans="1:6" ht="12" customHeight="1" x14ac:dyDescent="0.2">
      <c r="A101" s="335" t="s">
        <v>18</v>
      </c>
      <c r="B101" s="62" t="s">
        <v>164</v>
      </c>
      <c r="E101"/>
      <c r="F101"/>
    </row>
    <row r="102" spans="1:6" ht="15" x14ac:dyDescent="0.2">
      <c r="A102" s="335"/>
      <c r="E102" s="219">
        <f t="shared" ref="E102:E104" si="26">(C102*D102)*13%</f>
        <v>0</v>
      </c>
      <c r="F102" s="219">
        <f t="shared" ref="F102:F104" si="27">(C102*D102)+E102</f>
        <v>0</v>
      </c>
    </row>
    <row r="103" spans="1:6" ht="15" x14ac:dyDescent="0.2">
      <c r="A103" s="335"/>
      <c r="E103" s="219">
        <f t="shared" si="26"/>
        <v>0</v>
      </c>
      <c r="F103" s="219">
        <f t="shared" si="27"/>
        <v>0</v>
      </c>
    </row>
    <row r="104" spans="1:6" ht="15" x14ac:dyDescent="0.2">
      <c r="A104" s="335"/>
      <c r="E104" s="219">
        <f t="shared" si="26"/>
        <v>0</v>
      </c>
      <c r="F104" s="219">
        <f t="shared" si="27"/>
        <v>0</v>
      </c>
    </row>
    <row r="105" spans="1:6" ht="15" x14ac:dyDescent="0.2">
      <c r="A105" s="335"/>
      <c r="B105" s="58" t="s">
        <v>165</v>
      </c>
      <c r="E105"/>
      <c r="F105"/>
    </row>
    <row r="106" spans="1:6" ht="15" x14ac:dyDescent="0.2">
      <c r="A106" s="335"/>
      <c r="E106" s="219">
        <f t="shared" ref="E106:E109" si="28">(C106*D106)*13%</f>
        <v>0</v>
      </c>
      <c r="F106" s="219">
        <f t="shared" ref="F106:F109" si="29">(C106*D106)+E106</f>
        <v>0</v>
      </c>
    </row>
    <row r="107" spans="1:6" ht="15" x14ac:dyDescent="0.2">
      <c r="A107" s="335"/>
      <c r="E107" s="219">
        <f t="shared" si="28"/>
        <v>0</v>
      </c>
      <c r="F107" s="219">
        <f t="shared" si="29"/>
        <v>0</v>
      </c>
    </row>
    <row r="108" spans="1:6" ht="15" x14ac:dyDescent="0.2">
      <c r="A108" s="335"/>
      <c r="E108" s="219">
        <f t="shared" si="28"/>
        <v>0</v>
      </c>
      <c r="F108" s="219">
        <f t="shared" si="29"/>
        <v>0</v>
      </c>
    </row>
    <row r="109" spans="1:6" ht="15" x14ac:dyDescent="0.2">
      <c r="A109" s="335"/>
      <c r="E109" s="219">
        <f t="shared" si="28"/>
        <v>0</v>
      </c>
      <c r="F109" s="219">
        <f t="shared" si="29"/>
        <v>0</v>
      </c>
    </row>
    <row r="110" spans="1:6" ht="15" x14ac:dyDescent="0.2">
      <c r="A110" s="335"/>
      <c r="B110" s="58" t="s">
        <v>167</v>
      </c>
      <c r="E110"/>
      <c r="F110"/>
    </row>
    <row r="111" spans="1:6" ht="15" x14ac:dyDescent="0.2">
      <c r="A111" s="335"/>
      <c r="B111" s="59" t="s">
        <v>63</v>
      </c>
      <c r="E111" s="219">
        <f t="shared" ref="E111:E115" si="30">(C111*D111)*13%</f>
        <v>0</v>
      </c>
      <c r="F111" s="219">
        <f t="shared" ref="F111:F115" si="31">(C111*D111)+E111</f>
        <v>0</v>
      </c>
    </row>
    <row r="112" spans="1:6" ht="15" x14ac:dyDescent="0.2">
      <c r="A112" s="335"/>
      <c r="B112" s="89"/>
      <c r="E112" s="219">
        <f t="shared" si="30"/>
        <v>0</v>
      </c>
      <c r="F112" s="219">
        <f t="shared" si="31"/>
        <v>0</v>
      </c>
    </row>
    <row r="113" spans="1:6" ht="15" x14ac:dyDescent="0.2">
      <c r="A113" s="335"/>
      <c r="B113" s="59"/>
      <c r="E113" s="219">
        <f t="shared" si="30"/>
        <v>0</v>
      </c>
      <c r="F113" s="219">
        <f t="shared" si="31"/>
        <v>0</v>
      </c>
    </row>
    <row r="114" spans="1:6" ht="15" x14ac:dyDescent="0.2">
      <c r="A114" s="335"/>
      <c r="B114" s="89"/>
      <c r="E114" s="219">
        <f t="shared" si="30"/>
        <v>0</v>
      </c>
      <c r="F114" s="219">
        <f t="shared" si="31"/>
        <v>0</v>
      </c>
    </row>
    <row r="115" spans="1:6" ht="15" x14ac:dyDescent="0.2">
      <c r="A115" s="335"/>
      <c r="B115" s="60"/>
      <c r="E115" s="219">
        <f t="shared" si="30"/>
        <v>0</v>
      </c>
      <c r="F115" s="219">
        <f t="shared" si="31"/>
        <v>0</v>
      </c>
    </row>
    <row r="116" spans="1:6" ht="15" x14ac:dyDescent="0.2">
      <c r="A116" s="335"/>
      <c r="B116" s="58" t="s">
        <v>168</v>
      </c>
      <c r="E116"/>
      <c r="F116"/>
    </row>
    <row r="117" spans="1:6" ht="15" x14ac:dyDescent="0.2">
      <c r="A117" s="335"/>
      <c r="B117" s="59" t="s">
        <v>79</v>
      </c>
      <c r="E117" s="219">
        <f t="shared" ref="E117:E120" si="32">(C117*D117)*13%</f>
        <v>0</v>
      </c>
      <c r="F117" s="219">
        <f t="shared" ref="F117:F120" si="33">(C117*D117)+E117</f>
        <v>0</v>
      </c>
    </row>
    <row r="118" spans="1:6" ht="15" x14ac:dyDescent="0.2">
      <c r="A118" s="335"/>
      <c r="B118" s="59" t="s">
        <v>66</v>
      </c>
      <c r="E118" s="219">
        <f t="shared" si="32"/>
        <v>0</v>
      </c>
      <c r="F118" s="219">
        <f t="shared" si="33"/>
        <v>0</v>
      </c>
    </row>
    <row r="119" spans="1:6" ht="15" x14ac:dyDescent="0.2">
      <c r="A119" s="335"/>
      <c r="B119" s="59" t="s">
        <v>67</v>
      </c>
      <c r="E119" s="219">
        <f t="shared" si="32"/>
        <v>0</v>
      </c>
      <c r="F119" s="219">
        <f t="shared" si="33"/>
        <v>0</v>
      </c>
    </row>
    <row r="120" spans="1:6" ht="15" x14ac:dyDescent="0.2">
      <c r="A120" s="335"/>
      <c r="B120" s="60" t="s">
        <v>159</v>
      </c>
      <c r="E120" s="219">
        <f t="shared" si="32"/>
        <v>0</v>
      </c>
      <c r="F120" s="219">
        <f t="shared" si="33"/>
        <v>0</v>
      </c>
    </row>
    <row r="121" spans="1:6" ht="15" x14ac:dyDescent="0.2">
      <c r="A121" s="29"/>
      <c r="B121" s="84"/>
      <c r="C121" s="181" t="s">
        <v>162</v>
      </c>
      <c r="D121" s="182"/>
      <c r="E121" s="215"/>
      <c r="F121" s="219">
        <f>SUM(F102:F104)</f>
        <v>0</v>
      </c>
    </row>
    <row r="122" spans="1:6" ht="15" x14ac:dyDescent="0.2">
      <c r="A122" s="29"/>
      <c r="B122" s="84"/>
      <c r="C122" s="321" t="s">
        <v>163</v>
      </c>
      <c r="D122" s="322"/>
      <c r="E122" s="322"/>
      <c r="F122" s="219">
        <f>SUM(F106:F109)</f>
        <v>0</v>
      </c>
    </row>
    <row r="123" spans="1:6" ht="15" x14ac:dyDescent="0.2">
      <c r="A123" s="29"/>
      <c r="B123" s="84"/>
      <c r="C123" s="181" t="s">
        <v>169</v>
      </c>
      <c r="D123" s="182"/>
      <c r="E123" s="208"/>
      <c r="F123" s="219">
        <f>SUM(F111:F115)</f>
        <v>0</v>
      </c>
    </row>
    <row r="124" spans="1:6" ht="15" x14ac:dyDescent="0.2">
      <c r="A124" s="43"/>
      <c r="B124" s="84"/>
      <c r="C124" s="323" t="s">
        <v>170</v>
      </c>
      <c r="D124" s="323"/>
      <c r="E124" s="323"/>
      <c r="F124" s="219">
        <f>SUM(F117:F120)</f>
        <v>0</v>
      </c>
    </row>
    <row r="125" spans="1:6" ht="12" customHeight="1" x14ac:dyDescent="0.2">
      <c r="A125" s="326" t="s">
        <v>197</v>
      </c>
      <c r="B125" s="62" t="s">
        <v>164</v>
      </c>
      <c r="E125"/>
      <c r="F125"/>
    </row>
    <row r="126" spans="1:6" ht="15" x14ac:dyDescent="0.2">
      <c r="A126" s="326"/>
      <c r="E126" s="219">
        <f t="shared" ref="E126:E144" si="34">(C126*D126)*13%</f>
        <v>0</v>
      </c>
      <c r="F126" s="219">
        <f t="shared" ref="F126:F144" si="35">(C126*D126)+E126</f>
        <v>0</v>
      </c>
    </row>
    <row r="127" spans="1:6" ht="15" x14ac:dyDescent="0.2">
      <c r="A127" s="326"/>
      <c r="E127" s="219">
        <f t="shared" si="34"/>
        <v>0</v>
      </c>
      <c r="F127" s="219">
        <f t="shared" si="35"/>
        <v>0</v>
      </c>
    </row>
    <row r="128" spans="1:6" ht="15" x14ac:dyDescent="0.2">
      <c r="A128" s="326"/>
      <c r="E128" s="219">
        <f t="shared" si="34"/>
        <v>0</v>
      </c>
      <c r="F128" s="219">
        <f t="shared" si="35"/>
        <v>0</v>
      </c>
    </row>
    <row r="129" spans="1:6" ht="15" x14ac:dyDescent="0.2">
      <c r="A129" s="326"/>
      <c r="B129" s="58" t="s">
        <v>165</v>
      </c>
      <c r="E129"/>
      <c r="F129"/>
    </row>
    <row r="130" spans="1:6" ht="15" x14ac:dyDescent="0.2">
      <c r="A130" s="326"/>
      <c r="E130" s="219">
        <f t="shared" si="34"/>
        <v>0</v>
      </c>
      <c r="F130" s="219">
        <f t="shared" si="35"/>
        <v>0</v>
      </c>
    </row>
    <row r="131" spans="1:6" ht="15" x14ac:dyDescent="0.2">
      <c r="A131" s="326"/>
      <c r="E131" s="219">
        <f t="shared" si="34"/>
        <v>0</v>
      </c>
      <c r="F131" s="219">
        <f t="shared" si="35"/>
        <v>0</v>
      </c>
    </row>
    <row r="132" spans="1:6" ht="15" x14ac:dyDescent="0.2">
      <c r="A132" s="326"/>
      <c r="E132" s="219">
        <f t="shared" si="34"/>
        <v>0</v>
      </c>
      <c r="F132" s="219">
        <f t="shared" si="35"/>
        <v>0</v>
      </c>
    </row>
    <row r="133" spans="1:6" ht="15" x14ac:dyDescent="0.2">
      <c r="A133" s="326"/>
      <c r="E133" s="219">
        <f t="shared" si="34"/>
        <v>0</v>
      </c>
      <c r="F133" s="219">
        <f t="shared" si="35"/>
        <v>0</v>
      </c>
    </row>
    <row r="134" spans="1:6" ht="15" x14ac:dyDescent="0.2">
      <c r="A134" s="326"/>
      <c r="B134" s="58" t="s">
        <v>167</v>
      </c>
      <c r="E134"/>
      <c r="F134"/>
    </row>
    <row r="135" spans="1:6" ht="15" x14ac:dyDescent="0.2">
      <c r="A135" s="326"/>
      <c r="B135" s="59" t="s">
        <v>63</v>
      </c>
      <c r="E135" s="219">
        <f t="shared" si="34"/>
        <v>0</v>
      </c>
      <c r="F135" s="219">
        <f t="shared" si="35"/>
        <v>0</v>
      </c>
    </row>
    <row r="136" spans="1:6" ht="15" x14ac:dyDescent="0.2">
      <c r="A136" s="326"/>
      <c r="B136" s="89"/>
      <c r="E136" s="219">
        <f t="shared" si="34"/>
        <v>0</v>
      </c>
      <c r="F136" s="219">
        <f t="shared" si="35"/>
        <v>0</v>
      </c>
    </row>
    <row r="137" spans="1:6" ht="15" x14ac:dyDescent="0.2">
      <c r="A137" s="326"/>
      <c r="B137" s="59"/>
      <c r="E137" s="219">
        <f t="shared" si="34"/>
        <v>0</v>
      </c>
      <c r="F137" s="219">
        <f t="shared" si="35"/>
        <v>0</v>
      </c>
    </row>
    <row r="138" spans="1:6" ht="15" x14ac:dyDescent="0.2">
      <c r="A138" s="326"/>
      <c r="B138" s="89"/>
      <c r="E138" s="219">
        <f t="shared" si="34"/>
        <v>0</v>
      </c>
      <c r="F138" s="219">
        <f t="shared" si="35"/>
        <v>0</v>
      </c>
    </row>
    <row r="139" spans="1:6" ht="15" x14ac:dyDescent="0.2">
      <c r="A139" s="326"/>
      <c r="B139" s="60"/>
      <c r="E139" s="219">
        <f t="shared" si="34"/>
        <v>0</v>
      </c>
      <c r="F139" s="219">
        <f t="shared" si="35"/>
        <v>0</v>
      </c>
    </row>
    <row r="140" spans="1:6" ht="15" x14ac:dyDescent="0.2">
      <c r="A140" s="326"/>
      <c r="B140" s="58" t="s">
        <v>168</v>
      </c>
      <c r="E140"/>
      <c r="F140"/>
    </row>
    <row r="141" spans="1:6" ht="15" x14ac:dyDescent="0.2">
      <c r="A141" s="326"/>
      <c r="B141" s="59" t="s">
        <v>79</v>
      </c>
      <c r="E141" s="219">
        <f t="shared" si="34"/>
        <v>0</v>
      </c>
      <c r="F141" s="219">
        <f t="shared" si="35"/>
        <v>0</v>
      </c>
    </row>
    <row r="142" spans="1:6" ht="15" x14ac:dyDescent="0.2">
      <c r="A142" s="326"/>
      <c r="B142" s="59" t="s">
        <v>66</v>
      </c>
      <c r="E142" s="219">
        <f t="shared" si="34"/>
        <v>0</v>
      </c>
      <c r="F142" s="219">
        <f t="shared" si="35"/>
        <v>0</v>
      </c>
    </row>
    <row r="143" spans="1:6" ht="15" x14ac:dyDescent="0.2">
      <c r="A143" s="326"/>
      <c r="B143" s="59" t="s">
        <v>67</v>
      </c>
      <c r="E143" s="219">
        <f t="shared" si="34"/>
        <v>0</v>
      </c>
      <c r="F143" s="219">
        <f t="shared" si="35"/>
        <v>0</v>
      </c>
    </row>
    <row r="144" spans="1:6" ht="15" x14ac:dyDescent="0.2">
      <c r="A144" s="326"/>
      <c r="B144" s="60" t="s">
        <v>159</v>
      </c>
      <c r="E144" s="219">
        <f t="shared" si="34"/>
        <v>0</v>
      </c>
      <c r="F144" s="219">
        <f t="shared" si="35"/>
        <v>0</v>
      </c>
    </row>
    <row r="145" spans="1:6" ht="15" x14ac:dyDescent="0.2">
      <c r="A145" s="154"/>
      <c r="B145" s="154"/>
      <c r="C145" s="183" t="s">
        <v>162</v>
      </c>
      <c r="D145" s="184"/>
      <c r="E145" s="216"/>
      <c r="F145" s="219">
        <f>SUM(F126:F128)</f>
        <v>0</v>
      </c>
    </row>
    <row r="146" spans="1:6" ht="15" x14ac:dyDescent="0.2">
      <c r="A146" s="154"/>
      <c r="B146" s="154"/>
      <c r="C146" s="324" t="s">
        <v>163</v>
      </c>
      <c r="D146" s="325"/>
      <c r="E146" s="325"/>
      <c r="F146" s="219">
        <f>SUM(F130:F133)</f>
        <v>0</v>
      </c>
    </row>
    <row r="147" spans="1:6" ht="15" x14ac:dyDescent="0.2">
      <c r="A147" s="154"/>
      <c r="B147" s="154"/>
      <c r="C147" s="183" t="s">
        <v>169</v>
      </c>
      <c r="D147" s="184"/>
      <c r="E147" s="209"/>
      <c r="F147" s="219">
        <f>SUM(F135:F139)</f>
        <v>0</v>
      </c>
    </row>
    <row r="148" spans="1:6" ht="15" x14ac:dyDescent="0.2">
      <c r="A148" s="154"/>
      <c r="B148" s="154"/>
      <c r="C148" s="344" t="s">
        <v>170</v>
      </c>
      <c r="D148" s="344"/>
      <c r="E148" s="344"/>
      <c r="F148" s="219">
        <f>SUM(F141:F144)</f>
        <v>0</v>
      </c>
    </row>
    <row r="149" spans="1:6" ht="15" x14ac:dyDescent="0.2">
      <c r="A149" s="327" t="s">
        <v>198</v>
      </c>
      <c r="B149" s="62" t="s">
        <v>164</v>
      </c>
      <c r="E149"/>
      <c r="F149"/>
    </row>
    <row r="150" spans="1:6" ht="15" x14ac:dyDescent="0.2">
      <c r="A150" s="327"/>
      <c r="E150" s="219">
        <f t="shared" ref="E150:E152" si="36">(C150*D150)*13%</f>
        <v>0</v>
      </c>
      <c r="F150" s="219">
        <f t="shared" ref="F150:F152" si="37">(C150*D150)+E150</f>
        <v>0</v>
      </c>
    </row>
    <row r="151" spans="1:6" ht="15" x14ac:dyDescent="0.2">
      <c r="A151" s="327"/>
      <c r="E151" s="219">
        <f t="shared" si="36"/>
        <v>0</v>
      </c>
      <c r="F151" s="219">
        <f t="shared" si="37"/>
        <v>0</v>
      </c>
    </row>
    <row r="152" spans="1:6" ht="15" x14ac:dyDescent="0.2">
      <c r="A152" s="327"/>
      <c r="E152" s="219">
        <f t="shared" si="36"/>
        <v>0</v>
      </c>
      <c r="F152" s="219">
        <f t="shared" si="37"/>
        <v>0</v>
      </c>
    </row>
    <row r="153" spans="1:6" ht="15" x14ac:dyDescent="0.2">
      <c r="A153" s="327"/>
      <c r="B153" s="58" t="s">
        <v>165</v>
      </c>
      <c r="E153"/>
      <c r="F153"/>
    </row>
    <row r="154" spans="1:6" ht="15" x14ac:dyDescent="0.2">
      <c r="A154" s="327"/>
      <c r="E154" s="219">
        <f t="shared" ref="E154:E157" si="38">(C154*D154)*13%</f>
        <v>0</v>
      </c>
      <c r="F154" s="219">
        <f t="shared" ref="F154:F157" si="39">(C154*D154)+E154</f>
        <v>0</v>
      </c>
    </row>
    <row r="155" spans="1:6" ht="15" x14ac:dyDescent="0.2">
      <c r="A155" s="327"/>
      <c r="E155" s="219">
        <f t="shared" si="38"/>
        <v>0</v>
      </c>
      <c r="F155" s="219">
        <f t="shared" si="39"/>
        <v>0</v>
      </c>
    </row>
    <row r="156" spans="1:6" ht="15" x14ac:dyDescent="0.2">
      <c r="A156" s="327"/>
      <c r="E156" s="219">
        <f t="shared" si="38"/>
        <v>0</v>
      </c>
      <c r="F156" s="219">
        <f t="shared" si="39"/>
        <v>0</v>
      </c>
    </row>
    <row r="157" spans="1:6" ht="15" x14ac:dyDescent="0.2">
      <c r="A157" s="327"/>
      <c r="E157" s="219">
        <f t="shared" si="38"/>
        <v>0</v>
      </c>
      <c r="F157" s="219">
        <f t="shared" si="39"/>
        <v>0</v>
      </c>
    </row>
    <row r="158" spans="1:6" ht="15" x14ac:dyDescent="0.2">
      <c r="A158" s="327"/>
      <c r="B158" s="58" t="s">
        <v>167</v>
      </c>
      <c r="E158"/>
      <c r="F158"/>
    </row>
    <row r="159" spans="1:6" ht="15" x14ac:dyDescent="0.2">
      <c r="A159" s="327"/>
      <c r="B159" s="59" t="s">
        <v>63</v>
      </c>
      <c r="E159" s="219">
        <f t="shared" ref="E159:E163" si="40">(C159*D159)*13%</f>
        <v>0</v>
      </c>
      <c r="F159" s="219">
        <f t="shared" ref="F159:F163" si="41">(C159*D159)+E159</f>
        <v>0</v>
      </c>
    </row>
    <row r="160" spans="1:6" ht="15" x14ac:dyDescent="0.2">
      <c r="A160" s="327"/>
      <c r="B160" s="89"/>
      <c r="E160" s="219">
        <f t="shared" si="40"/>
        <v>0</v>
      </c>
      <c r="F160" s="219">
        <f t="shared" si="41"/>
        <v>0</v>
      </c>
    </row>
    <row r="161" spans="1:6" ht="15" x14ac:dyDescent="0.2">
      <c r="A161" s="327"/>
      <c r="B161" s="59"/>
      <c r="E161" s="219">
        <f t="shared" si="40"/>
        <v>0</v>
      </c>
      <c r="F161" s="219">
        <f t="shared" si="41"/>
        <v>0</v>
      </c>
    </row>
    <row r="162" spans="1:6" ht="15" x14ac:dyDescent="0.2">
      <c r="A162" s="327"/>
      <c r="B162" s="89"/>
      <c r="E162" s="219">
        <f t="shared" si="40"/>
        <v>0</v>
      </c>
      <c r="F162" s="219">
        <f t="shared" si="41"/>
        <v>0</v>
      </c>
    </row>
    <row r="163" spans="1:6" ht="15" x14ac:dyDescent="0.2">
      <c r="A163" s="327"/>
      <c r="B163" s="60"/>
      <c r="E163" s="219">
        <f t="shared" si="40"/>
        <v>0</v>
      </c>
      <c r="F163" s="219">
        <f t="shared" si="41"/>
        <v>0</v>
      </c>
    </row>
    <row r="164" spans="1:6" ht="15" x14ac:dyDescent="0.2">
      <c r="A164" s="327"/>
      <c r="B164" s="58" t="s">
        <v>168</v>
      </c>
      <c r="E164"/>
      <c r="F164"/>
    </row>
    <row r="165" spans="1:6" ht="15" x14ac:dyDescent="0.2">
      <c r="A165" s="327"/>
      <c r="B165" s="59" t="s">
        <v>79</v>
      </c>
      <c r="E165" s="219">
        <f t="shared" ref="E165:E168" si="42">(C165*D165)*13%</f>
        <v>0</v>
      </c>
      <c r="F165" s="219">
        <f t="shared" ref="F165:F168" si="43">(C165*D165)+E165</f>
        <v>0</v>
      </c>
    </row>
    <row r="166" spans="1:6" ht="15" x14ac:dyDescent="0.2">
      <c r="A166" s="327"/>
      <c r="B166" s="59" t="s">
        <v>66</v>
      </c>
      <c r="E166" s="219">
        <f t="shared" si="42"/>
        <v>0</v>
      </c>
      <c r="F166" s="219">
        <f t="shared" si="43"/>
        <v>0</v>
      </c>
    </row>
    <row r="167" spans="1:6" ht="15" x14ac:dyDescent="0.2">
      <c r="A167" s="327"/>
      <c r="B167" s="59" t="s">
        <v>67</v>
      </c>
      <c r="E167" s="219">
        <f t="shared" si="42"/>
        <v>0</v>
      </c>
      <c r="F167" s="219">
        <f t="shared" si="43"/>
        <v>0</v>
      </c>
    </row>
    <row r="168" spans="1:6" ht="15" x14ac:dyDescent="0.2">
      <c r="A168" s="327"/>
      <c r="B168" s="60" t="s">
        <v>159</v>
      </c>
      <c r="E168" s="219">
        <f t="shared" si="42"/>
        <v>0</v>
      </c>
      <c r="F168" s="219">
        <f t="shared" si="43"/>
        <v>0</v>
      </c>
    </row>
    <row r="169" spans="1:6" ht="15" x14ac:dyDescent="0.2">
      <c r="A169" s="134"/>
      <c r="B169" s="134"/>
      <c r="C169" s="185" t="s">
        <v>162</v>
      </c>
      <c r="D169" s="186"/>
      <c r="E169" s="217"/>
      <c r="F169" s="219">
        <f>SUM(F150:F152)</f>
        <v>0</v>
      </c>
    </row>
    <row r="170" spans="1:6" ht="15" x14ac:dyDescent="0.2">
      <c r="A170" s="134"/>
      <c r="B170" s="134"/>
      <c r="C170" s="312" t="s">
        <v>163</v>
      </c>
      <c r="D170" s="313"/>
      <c r="E170" s="313"/>
      <c r="F170" s="219">
        <f>SUM(F154:F157)</f>
        <v>0</v>
      </c>
    </row>
    <row r="171" spans="1:6" ht="15" x14ac:dyDescent="0.2">
      <c r="A171" s="134"/>
      <c r="B171" s="134"/>
      <c r="C171" s="185" t="s">
        <v>169</v>
      </c>
      <c r="D171" s="186"/>
      <c r="E171" s="210"/>
      <c r="F171" s="219">
        <f>SUM(F159:F163)</f>
        <v>0</v>
      </c>
    </row>
    <row r="172" spans="1:6" ht="15" x14ac:dyDescent="0.2">
      <c r="A172" s="134"/>
      <c r="B172" s="134"/>
      <c r="C172" s="314" t="s">
        <v>170</v>
      </c>
      <c r="D172" s="315"/>
      <c r="E172" s="315"/>
      <c r="F172" s="219">
        <f>SUM(F165:F168)</f>
        <v>0</v>
      </c>
    </row>
  </sheetData>
  <mergeCells count="25">
    <mergeCell ref="A125:A144"/>
    <mergeCell ref="A149:A168"/>
    <mergeCell ref="H5:J5"/>
    <mergeCell ref="H4:J4"/>
    <mergeCell ref="A5:A24"/>
    <mergeCell ref="A54:A76"/>
    <mergeCell ref="A29:A52"/>
    <mergeCell ref="H11:I11"/>
    <mergeCell ref="A77:A96"/>
    <mergeCell ref="A101:A120"/>
    <mergeCell ref="C50:E50"/>
    <mergeCell ref="C26:E26"/>
    <mergeCell ref="C28:E28"/>
    <mergeCell ref="C74:E74"/>
    <mergeCell ref="C76:E76"/>
    <mergeCell ref="C148:E148"/>
    <mergeCell ref="H13:I13"/>
    <mergeCell ref="C170:E170"/>
    <mergeCell ref="C172:E172"/>
    <mergeCell ref="C27:E27"/>
    <mergeCell ref="C98:E98"/>
    <mergeCell ref="C100:E100"/>
    <mergeCell ref="C122:E122"/>
    <mergeCell ref="C124:E124"/>
    <mergeCell ref="C146:E146"/>
  </mergeCells>
  <hyperlinks>
    <hyperlink ref="L6" r:id="rId1" xr:uid="{00000000-0004-0000-0300-000000000000}"/>
    <hyperlink ref="H19" r:id="rId2" xr:uid="{A5A83B4E-38A8-42C0-9C8E-9CD3453F3A55}"/>
    <hyperlink ref="H13" r:id="rId3" xr:uid="{3B440AD8-DBE8-412F-AA8D-99C68C716828}"/>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A66"/>
  <sheetViews>
    <sheetView topLeftCell="A36" zoomScale="70" zoomScaleNormal="70" workbookViewId="0">
      <selection activeCell="P66" sqref="P66"/>
    </sheetView>
  </sheetViews>
  <sheetFormatPr baseColWidth="10" defaultColWidth="8.83203125" defaultRowHeight="15" x14ac:dyDescent="0.2"/>
  <cols>
    <col min="1" max="1" width="12.5" customWidth="1"/>
    <col min="2" max="2" width="11.5" customWidth="1"/>
    <col min="3" max="3" width="20.83203125" customWidth="1"/>
    <col min="4" max="4" width="11" customWidth="1"/>
    <col min="5" max="5" width="11.83203125" customWidth="1"/>
    <col min="7" max="7" width="10.1640625" customWidth="1"/>
    <col min="8" max="8" width="10.33203125" customWidth="1"/>
    <col min="9" max="9" width="11.5" customWidth="1"/>
    <col min="10" max="10" width="21.1640625" customWidth="1"/>
    <col min="11" max="11" width="10.83203125" customWidth="1"/>
    <col min="12" max="12" width="12.1640625" customWidth="1"/>
    <col min="14" max="14" width="10.1640625" customWidth="1"/>
    <col min="15" max="15" width="11.33203125" customWidth="1"/>
    <col min="16" max="16" width="21.1640625" customWidth="1"/>
    <col min="17" max="17" width="10.5" customWidth="1"/>
    <col min="18" max="18" width="12.5" customWidth="1"/>
    <col min="19" max="19" width="10.1640625" customWidth="1"/>
    <col min="20" max="20" width="11" customWidth="1"/>
    <col min="21" max="21" width="10.5" customWidth="1"/>
    <col min="22" max="22" width="11.5" customWidth="1"/>
    <col min="23" max="23" width="20.83203125" customWidth="1"/>
    <col min="24" max="24" width="10.5" customWidth="1"/>
    <col min="25" max="25" width="12.33203125" customWidth="1"/>
    <col min="27" max="27" width="27.5" customWidth="1"/>
  </cols>
  <sheetData>
    <row r="1" spans="1:27" ht="26" x14ac:dyDescent="0.2">
      <c r="A1" s="379" t="s">
        <v>201</v>
      </c>
      <c r="B1" s="379"/>
      <c r="C1" s="379"/>
      <c r="D1" s="379"/>
      <c r="E1" s="379"/>
      <c r="F1" s="379"/>
      <c r="G1" s="379"/>
      <c r="H1" s="379"/>
      <c r="I1" s="379"/>
      <c r="J1" s="379"/>
      <c r="K1" s="379"/>
      <c r="L1" s="379"/>
      <c r="M1" s="379"/>
      <c r="N1" s="379"/>
      <c r="O1" s="379"/>
      <c r="P1" s="379"/>
      <c r="Q1" s="379"/>
      <c r="R1" s="379"/>
      <c r="S1" s="379"/>
      <c r="T1" s="379"/>
      <c r="U1" s="379"/>
      <c r="V1" s="379"/>
      <c r="W1" s="379"/>
      <c r="X1" s="379"/>
      <c r="Y1" s="379"/>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58.5"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row>
    <row r="19" spans="1:26" x14ac:dyDescent="0.2">
      <c r="Z19" s="143"/>
    </row>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0.61</v>
      </c>
      <c r="C22" s="234"/>
      <c r="D22" s="227"/>
      <c r="E22" s="223">
        <f t="shared" ref="E22:E31" si="4">A22*B22</f>
        <v>0</v>
      </c>
      <c r="G22" s="226"/>
      <c r="H22" s="226"/>
      <c r="I22" s="142">
        <v>106.1</v>
      </c>
      <c r="J22" s="234"/>
      <c r="K22" s="227"/>
      <c r="L22" s="223">
        <f t="shared" ref="L22:L31" si="5">(G22*H22)*I22</f>
        <v>0</v>
      </c>
      <c r="N22" s="226"/>
      <c r="O22" s="141">
        <v>0.61</v>
      </c>
      <c r="P22" s="234"/>
      <c r="Q22" s="227"/>
      <c r="R22" s="223">
        <f t="shared" ref="R22:R31" si="6">(N22*O22)</f>
        <v>0</v>
      </c>
      <c r="T22" s="226"/>
      <c r="U22" s="226"/>
      <c r="V22" s="142">
        <v>106.1</v>
      </c>
      <c r="W22" s="234"/>
      <c r="X22" s="227"/>
      <c r="Y22" s="223">
        <f t="shared" ref="Y22:Y31" si="7">(T22*U22)*V22</f>
        <v>0</v>
      </c>
    </row>
    <row r="23" spans="1:26" x14ac:dyDescent="0.2">
      <c r="A23" s="226"/>
      <c r="B23" s="141">
        <v>0.61</v>
      </c>
      <c r="C23" s="234"/>
      <c r="D23" s="227"/>
      <c r="E23" s="223">
        <f t="shared" si="4"/>
        <v>0</v>
      </c>
      <c r="G23" s="226"/>
      <c r="H23" s="226"/>
      <c r="I23" s="142">
        <v>106.1</v>
      </c>
      <c r="J23" s="234"/>
      <c r="K23" s="227"/>
      <c r="L23" s="223">
        <f t="shared" si="5"/>
        <v>0</v>
      </c>
      <c r="N23" s="226"/>
      <c r="O23" s="141">
        <v>0.61</v>
      </c>
      <c r="P23" s="234"/>
      <c r="Q23" s="227"/>
      <c r="R23" s="223">
        <f t="shared" si="6"/>
        <v>0</v>
      </c>
      <c r="T23" s="226"/>
      <c r="U23" s="226"/>
      <c r="V23" s="142">
        <v>106.1</v>
      </c>
      <c r="W23" s="234"/>
      <c r="X23" s="227"/>
      <c r="Y23" s="223">
        <f t="shared" si="7"/>
        <v>0</v>
      </c>
    </row>
    <row r="24" spans="1:26" x14ac:dyDescent="0.2">
      <c r="A24" s="226"/>
      <c r="B24" s="141">
        <v>0.61</v>
      </c>
      <c r="C24" s="234"/>
      <c r="D24" s="227"/>
      <c r="E24" s="223">
        <f t="shared" si="4"/>
        <v>0</v>
      </c>
      <c r="G24" s="226"/>
      <c r="H24" s="226"/>
      <c r="I24" s="142">
        <v>106.1</v>
      </c>
      <c r="J24" s="234"/>
      <c r="K24" s="227"/>
      <c r="L24" s="223">
        <f t="shared" si="5"/>
        <v>0</v>
      </c>
      <c r="N24" s="226"/>
      <c r="O24" s="141">
        <v>0.61</v>
      </c>
      <c r="P24" s="234"/>
      <c r="Q24" s="227"/>
      <c r="R24" s="223">
        <f t="shared" si="6"/>
        <v>0</v>
      </c>
      <c r="T24" s="226"/>
      <c r="U24" s="226"/>
      <c r="V24" s="142">
        <v>106.1</v>
      </c>
      <c r="W24" s="234"/>
      <c r="X24" s="227"/>
      <c r="Y24" s="223">
        <f t="shared" si="7"/>
        <v>0</v>
      </c>
    </row>
    <row r="25" spans="1:26" x14ac:dyDescent="0.2">
      <c r="A25" s="226"/>
      <c r="B25" s="141">
        <v>0.61</v>
      </c>
      <c r="C25" s="234"/>
      <c r="D25" s="227"/>
      <c r="E25" s="223">
        <f t="shared" si="4"/>
        <v>0</v>
      </c>
      <c r="G25" s="226"/>
      <c r="H25" s="226"/>
      <c r="I25" s="142">
        <v>106.1</v>
      </c>
      <c r="J25" s="234"/>
      <c r="K25" s="227"/>
      <c r="L25" s="223">
        <f t="shared" si="5"/>
        <v>0</v>
      </c>
      <c r="N25" s="226"/>
      <c r="O25" s="141">
        <v>0.61</v>
      </c>
      <c r="P25" s="234"/>
      <c r="Q25" s="227"/>
      <c r="R25" s="223">
        <f t="shared" si="6"/>
        <v>0</v>
      </c>
      <c r="T25" s="226"/>
      <c r="U25" s="226"/>
      <c r="V25" s="142">
        <v>106.1</v>
      </c>
      <c r="W25" s="234"/>
      <c r="X25" s="227"/>
      <c r="Y25" s="223">
        <f t="shared" si="7"/>
        <v>0</v>
      </c>
    </row>
    <row r="26" spans="1:26" x14ac:dyDescent="0.2">
      <c r="A26" s="226"/>
      <c r="B26" s="141">
        <v>0.61</v>
      </c>
      <c r="C26" s="234"/>
      <c r="D26" s="227"/>
      <c r="E26" s="223">
        <f t="shared" si="4"/>
        <v>0</v>
      </c>
      <c r="G26" s="226"/>
      <c r="H26" s="226"/>
      <c r="I26" s="142">
        <v>106.1</v>
      </c>
      <c r="J26" s="234"/>
      <c r="K26" s="227"/>
      <c r="L26" s="223">
        <f t="shared" si="5"/>
        <v>0</v>
      </c>
      <c r="N26" s="226"/>
      <c r="O26" s="141">
        <v>0.61</v>
      </c>
      <c r="P26" s="234"/>
      <c r="Q26" s="227"/>
      <c r="R26" s="223">
        <f t="shared" si="6"/>
        <v>0</v>
      </c>
      <c r="T26" s="226"/>
      <c r="U26" s="226"/>
      <c r="V26" s="142">
        <v>106.1</v>
      </c>
      <c r="W26" s="234"/>
      <c r="X26" s="227"/>
      <c r="Y26" s="223">
        <f t="shared" si="7"/>
        <v>0</v>
      </c>
    </row>
    <row r="27" spans="1:26" x14ac:dyDescent="0.2">
      <c r="A27" s="226"/>
      <c r="B27" s="141">
        <v>0.61</v>
      </c>
      <c r="C27" s="234"/>
      <c r="D27" s="227"/>
      <c r="E27" s="223">
        <f t="shared" si="4"/>
        <v>0</v>
      </c>
      <c r="G27" s="226"/>
      <c r="H27" s="226"/>
      <c r="I27" s="142">
        <v>106.1</v>
      </c>
      <c r="J27" s="234"/>
      <c r="K27" s="227"/>
      <c r="L27" s="223">
        <f t="shared" si="5"/>
        <v>0</v>
      </c>
      <c r="N27" s="226"/>
      <c r="O27" s="141">
        <v>0.61</v>
      </c>
      <c r="P27" s="234"/>
      <c r="Q27" s="227"/>
      <c r="R27" s="223">
        <f t="shared" si="6"/>
        <v>0</v>
      </c>
      <c r="T27" s="226"/>
      <c r="U27" s="226"/>
      <c r="V27" s="142">
        <v>106.1</v>
      </c>
      <c r="W27" s="234"/>
      <c r="X27" s="227"/>
      <c r="Y27" s="223">
        <f t="shared" si="7"/>
        <v>0</v>
      </c>
    </row>
    <row r="28" spans="1:26" x14ac:dyDescent="0.2">
      <c r="A28" s="226"/>
      <c r="B28" s="141">
        <v>0.61</v>
      </c>
      <c r="C28" s="234"/>
      <c r="D28" s="227"/>
      <c r="E28" s="223">
        <f t="shared" si="4"/>
        <v>0</v>
      </c>
      <c r="G28" s="226"/>
      <c r="H28" s="226"/>
      <c r="I28" s="142">
        <v>106.1</v>
      </c>
      <c r="J28" s="234"/>
      <c r="K28" s="227"/>
      <c r="L28" s="223">
        <f t="shared" si="5"/>
        <v>0</v>
      </c>
      <c r="N28" s="226"/>
      <c r="O28" s="141">
        <v>0.61</v>
      </c>
      <c r="P28" s="234"/>
      <c r="Q28" s="227"/>
      <c r="R28" s="223">
        <f t="shared" si="6"/>
        <v>0</v>
      </c>
      <c r="T28" s="226"/>
      <c r="U28" s="226"/>
      <c r="V28" s="142">
        <v>106.1</v>
      </c>
      <c r="W28" s="234"/>
      <c r="X28" s="227"/>
      <c r="Y28" s="223">
        <f t="shared" si="7"/>
        <v>0</v>
      </c>
    </row>
    <row r="29" spans="1:26" x14ac:dyDescent="0.2">
      <c r="A29" s="226"/>
      <c r="B29" s="141">
        <v>0.61</v>
      </c>
      <c r="C29" s="234"/>
      <c r="D29" s="227"/>
      <c r="E29" s="223">
        <f t="shared" si="4"/>
        <v>0</v>
      </c>
      <c r="G29" s="226"/>
      <c r="H29" s="226"/>
      <c r="I29" s="142">
        <v>106.1</v>
      </c>
      <c r="J29" s="234"/>
      <c r="K29" s="227"/>
      <c r="L29" s="223">
        <f t="shared" si="5"/>
        <v>0</v>
      </c>
      <c r="N29" s="226"/>
      <c r="O29" s="141">
        <v>0.61</v>
      </c>
      <c r="P29" s="234"/>
      <c r="Q29" s="227"/>
      <c r="R29" s="223">
        <f t="shared" si="6"/>
        <v>0</v>
      </c>
      <c r="T29" s="226"/>
      <c r="U29" s="226"/>
      <c r="V29" s="142">
        <v>106.1</v>
      </c>
      <c r="W29" s="234"/>
      <c r="X29" s="227"/>
      <c r="Y29" s="223">
        <f t="shared" si="7"/>
        <v>0</v>
      </c>
    </row>
    <row r="30" spans="1:26" ht="15" customHeight="1" x14ac:dyDescent="0.2">
      <c r="A30" s="226"/>
      <c r="B30" s="141">
        <v>0.61</v>
      </c>
      <c r="C30" s="234"/>
      <c r="D30" s="227"/>
      <c r="E30" s="223">
        <f t="shared" si="4"/>
        <v>0</v>
      </c>
      <c r="G30" s="226"/>
      <c r="H30" s="226"/>
      <c r="I30" s="142">
        <v>106.1</v>
      </c>
      <c r="J30" s="234"/>
      <c r="K30" s="227"/>
      <c r="L30" s="223">
        <f t="shared" si="5"/>
        <v>0</v>
      </c>
      <c r="N30" s="226"/>
      <c r="O30" s="141">
        <v>0.61</v>
      </c>
      <c r="P30" s="234"/>
      <c r="Q30" s="227"/>
      <c r="R30" s="223">
        <f t="shared" si="6"/>
        <v>0</v>
      </c>
      <c r="T30" s="226"/>
      <c r="U30" s="226"/>
      <c r="V30" s="142">
        <v>106.1</v>
      </c>
      <c r="W30" s="234"/>
      <c r="X30" s="227"/>
      <c r="Y30" s="223">
        <f t="shared" si="7"/>
        <v>0</v>
      </c>
    </row>
    <row r="31" spans="1:26" ht="17.25" customHeight="1" x14ac:dyDescent="0.2">
      <c r="A31" s="226"/>
      <c r="B31" s="141">
        <v>0.61</v>
      </c>
      <c r="C31" s="234"/>
      <c r="D31" s="227"/>
      <c r="E31" s="223">
        <f t="shared" si="4"/>
        <v>0</v>
      </c>
      <c r="G31" s="226"/>
      <c r="H31" s="226"/>
      <c r="I31" s="142">
        <v>106.1</v>
      </c>
      <c r="J31" s="234"/>
      <c r="K31" s="227"/>
      <c r="L31" s="223">
        <f t="shared" si="5"/>
        <v>0</v>
      </c>
      <c r="N31" s="226"/>
      <c r="O31" s="141">
        <v>0.61</v>
      </c>
      <c r="P31" s="234"/>
      <c r="Q31" s="227"/>
      <c r="R31" s="223">
        <f t="shared" si="6"/>
        <v>0</v>
      </c>
      <c r="T31" s="226"/>
      <c r="U31" s="226"/>
      <c r="V31" s="142">
        <v>106.1</v>
      </c>
      <c r="W31" s="234"/>
      <c r="X31" s="227"/>
      <c r="Y31" s="223">
        <f t="shared" si="7"/>
        <v>0</v>
      </c>
    </row>
    <row r="32" spans="1:26" ht="15.7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c r="Z32" s="144"/>
    </row>
    <row r="33" spans="1:25" ht="13.5" customHeight="1" x14ac:dyDescent="0.2">
      <c r="I33" s="145"/>
    </row>
    <row r="34" spans="1:25" ht="88.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19.5"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ht="15" customHeight="1"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ht="15" customHeight="1"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185</v>
      </c>
      <c r="J40" s="234"/>
      <c r="K40" s="221"/>
      <c r="L40" s="223">
        <f t="shared" ref="L40:L49" si="9">(G40*H40)*(I40*K40)</f>
        <v>0</v>
      </c>
      <c r="N40" s="226"/>
      <c r="O40" s="226"/>
      <c r="P40" s="234"/>
      <c r="Q40" s="221">
        <v>0</v>
      </c>
      <c r="R40" s="223">
        <f t="shared" ref="R40:R49" si="10">(N40*O40)*Q40</f>
        <v>0</v>
      </c>
      <c r="T40" s="226"/>
      <c r="U40" s="226"/>
      <c r="V40" s="142">
        <v>185</v>
      </c>
      <c r="W40" s="234"/>
      <c r="X40" s="221"/>
      <c r="Y40" s="223">
        <f t="shared" ref="Y40:Y49" si="11">(T40*U40)*(V40*X40)</f>
        <v>0</v>
      </c>
    </row>
    <row r="41" spans="1:25" x14ac:dyDescent="0.2">
      <c r="A41" s="226"/>
      <c r="B41" s="226"/>
      <c r="C41" s="234"/>
      <c r="D41" s="221"/>
      <c r="E41" s="223">
        <f t="shared" si="8"/>
        <v>0</v>
      </c>
      <c r="G41" s="226"/>
      <c r="H41" s="226"/>
      <c r="I41" s="142">
        <v>185</v>
      </c>
      <c r="J41" s="234"/>
      <c r="K41" s="221"/>
      <c r="L41" s="223">
        <f t="shared" si="9"/>
        <v>0</v>
      </c>
      <c r="N41" s="226"/>
      <c r="O41" s="226"/>
      <c r="P41" s="234"/>
      <c r="Q41" s="221">
        <v>0</v>
      </c>
      <c r="R41" s="223">
        <f t="shared" si="10"/>
        <v>0</v>
      </c>
      <c r="T41" s="226"/>
      <c r="U41" s="226"/>
      <c r="V41" s="142">
        <v>185</v>
      </c>
      <c r="W41" s="234"/>
      <c r="X41" s="221"/>
      <c r="Y41" s="223">
        <f t="shared" si="11"/>
        <v>0</v>
      </c>
    </row>
    <row r="42" spans="1:25" x14ac:dyDescent="0.2">
      <c r="A42" s="226"/>
      <c r="B42" s="226"/>
      <c r="C42" s="234"/>
      <c r="D42" s="221"/>
      <c r="E42" s="223">
        <f t="shared" si="8"/>
        <v>0</v>
      </c>
      <c r="G42" s="226"/>
      <c r="H42" s="226"/>
      <c r="I42" s="142">
        <v>185</v>
      </c>
      <c r="J42" s="234"/>
      <c r="K42" s="221"/>
      <c r="L42" s="223">
        <f t="shared" si="9"/>
        <v>0</v>
      </c>
      <c r="N42" s="226"/>
      <c r="O42" s="226"/>
      <c r="P42" s="234"/>
      <c r="Q42" s="221">
        <v>0</v>
      </c>
      <c r="R42" s="223">
        <f t="shared" si="10"/>
        <v>0</v>
      </c>
      <c r="T42" s="226"/>
      <c r="U42" s="226"/>
      <c r="V42" s="142">
        <v>185</v>
      </c>
      <c r="W42" s="234"/>
      <c r="X42" s="221"/>
      <c r="Y42" s="223">
        <f t="shared" si="11"/>
        <v>0</v>
      </c>
    </row>
    <row r="43" spans="1:25" x14ac:dyDescent="0.2">
      <c r="A43" s="226"/>
      <c r="B43" s="226"/>
      <c r="C43" s="234"/>
      <c r="D43" s="221"/>
      <c r="E43" s="223">
        <f t="shared" si="8"/>
        <v>0</v>
      </c>
      <c r="G43" s="226"/>
      <c r="H43" s="226"/>
      <c r="I43" s="142">
        <v>185</v>
      </c>
      <c r="J43" s="234"/>
      <c r="K43" s="221"/>
      <c r="L43" s="223">
        <f t="shared" si="9"/>
        <v>0</v>
      </c>
      <c r="N43" s="226"/>
      <c r="O43" s="226"/>
      <c r="P43" s="234"/>
      <c r="Q43" s="221">
        <v>0</v>
      </c>
      <c r="R43" s="223">
        <f t="shared" si="10"/>
        <v>0</v>
      </c>
      <c r="T43" s="226"/>
      <c r="U43" s="226"/>
      <c r="V43" s="142">
        <v>185</v>
      </c>
      <c r="W43" s="234"/>
      <c r="X43" s="221"/>
      <c r="Y43" s="223">
        <f t="shared" si="11"/>
        <v>0</v>
      </c>
    </row>
    <row r="44" spans="1:25" x14ac:dyDescent="0.2">
      <c r="A44" s="226"/>
      <c r="B44" s="226"/>
      <c r="C44" s="234"/>
      <c r="D44" s="221"/>
      <c r="E44" s="223">
        <f t="shared" si="8"/>
        <v>0</v>
      </c>
      <c r="G44" s="226"/>
      <c r="H44" s="226"/>
      <c r="I44" s="142">
        <v>185</v>
      </c>
      <c r="J44" s="234"/>
      <c r="K44" s="221"/>
      <c r="L44" s="223">
        <f t="shared" si="9"/>
        <v>0</v>
      </c>
      <c r="N44" s="226"/>
      <c r="O44" s="226"/>
      <c r="P44" s="234"/>
      <c r="Q44" s="221">
        <v>0</v>
      </c>
      <c r="R44" s="223">
        <f t="shared" si="10"/>
        <v>0</v>
      </c>
      <c r="T44" s="226"/>
      <c r="U44" s="226"/>
      <c r="V44" s="142">
        <v>185</v>
      </c>
      <c r="W44" s="234"/>
      <c r="X44" s="221"/>
      <c r="Y44" s="223">
        <f t="shared" si="11"/>
        <v>0</v>
      </c>
    </row>
    <row r="45" spans="1:25" x14ac:dyDescent="0.2">
      <c r="A45" s="226"/>
      <c r="B45" s="226"/>
      <c r="C45" s="234"/>
      <c r="D45" s="221"/>
      <c r="E45" s="223">
        <f t="shared" si="8"/>
        <v>0</v>
      </c>
      <c r="G45" s="226"/>
      <c r="H45" s="226"/>
      <c r="I45" s="142">
        <v>185</v>
      </c>
      <c r="J45" s="234"/>
      <c r="K45" s="221"/>
      <c r="L45" s="223">
        <f t="shared" si="9"/>
        <v>0</v>
      </c>
      <c r="N45" s="226"/>
      <c r="O45" s="226"/>
      <c r="P45" s="234"/>
      <c r="Q45" s="221">
        <v>0</v>
      </c>
      <c r="R45" s="223">
        <f t="shared" si="10"/>
        <v>0</v>
      </c>
      <c r="T45" s="226"/>
      <c r="U45" s="226"/>
      <c r="V45" s="142">
        <v>185</v>
      </c>
      <c r="W45" s="234"/>
      <c r="X45" s="221"/>
      <c r="Y45" s="223">
        <f t="shared" si="11"/>
        <v>0</v>
      </c>
    </row>
    <row r="46" spans="1:25" x14ac:dyDescent="0.2">
      <c r="A46" s="226"/>
      <c r="B46" s="226"/>
      <c r="C46" s="234"/>
      <c r="D46" s="221"/>
      <c r="E46" s="223">
        <f t="shared" si="8"/>
        <v>0</v>
      </c>
      <c r="G46" s="226"/>
      <c r="H46" s="226"/>
      <c r="I46" s="142">
        <v>185</v>
      </c>
      <c r="J46" s="234"/>
      <c r="K46" s="221"/>
      <c r="L46" s="223">
        <f t="shared" si="9"/>
        <v>0</v>
      </c>
      <c r="N46" s="226"/>
      <c r="O46" s="226"/>
      <c r="P46" s="234"/>
      <c r="Q46" s="221">
        <v>0</v>
      </c>
      <c r="R46" s="223">
        <f t="shared" si="10"/>
        <v>0</v>
      </c>
      <c r="T46" s="226"/>
      <c r="U46" s="226"/>
      <c r="V46" s="142">
        <v>185</v>
      </c>
      <c r="W46" s="234"/>
      <c r="X46" s="221"/>
      <c r="Y46" s="223">
        <f t="shared" si="11"/>
        <v>0</v>
      </c>
    </row>
    <row r="47" spans="1:25" x14ac:dyDescent="0.2">
      <c r="A47" s="226"/>
      <c r="B47" s="226"/>
      <c r="C47" s="234"/>
      <c r="D47" s="221"/>
      <c r="E47" s="223">
        <f t="shared" si="8"/>
        <v>0</v>
      </c>
      <c r="G47" s="226"/>
      <c r="H47" s="226"/>
      <c r="I47" s="142">
        <v>185</v>
      </c>
      <c r="J47" s="234"/>
      <c r="K47" s="221"/>
      <c r="L47" s="223">
        <f t="shared" si="9"/>
        <v>0</v>
      </c>
      <c r="N47" s="226"/>
      <c r="O47" s="226"/>
      <c r="P47" s="234"/>
      <c r="Q47" s="221">
        <v>0</v>
      </c>
      <c r="R47" s="223">
        <f t="shared" si="10"/>
        <v>0</v>
      </c>
      <c r="T47" s="226"/>
      <c r="U47" s="226"/>
      <c r="V47" s="142">
        <v>185</v>
      </c>
      <c r="W47" s="234"/>
      <c r="X47" s="221"/>
      <c r="Y47" s="223">
        <f t="shared" si="11"/>
        <v>0</v>
      </c>
    </row>
    <row r="48" spans="1:25" x14ac:dyDescent="0.2">
      <c r="A48" s="226"/>
      <c r="B48" s="226"/>
      <c r="C48" s="234"/>
      <c r="D48" s="221"/>
      <c r="E48" s="223">
        <f t="shared" si="8"/>
        <v>0</v>
      </c>
      <c r="G48" s="226"/>
      <c r="H48" s="226"/>
      <c r="I48" s="142">
        <v>185</v>
      </c>
      <c r="J48" s="234"/>
      <c r="K48" s="221"/>
      <c r="L48" s="223">
        <f t="shared" si="9"/>
        <v>0</v>
      </c>
      <c r="N48" s="226"/>
      <c r="O48" s="226"/>
      <c r="P48" s="234"/>
      <c r="Q48" s="221">
        <v>0</v>
      </c>
      <c r="R48" s="223">
        <f t="shared" si="10"/>
        <v>0</v>
      </c>
      <c r="T48" s="226"/>
      <c r="U48" s="226"/>
      <c r="V48" s="142">
        <v>185</v>
      </c>
      <c r="W48" s="234"/>
      <c r="X48" s="221"/>
      <c r="Y48" s="223">
        <f t="shared" si="11"/>
        <v>0</v>
      </c>
    </row>
    <row r="49" spans="1:25" x14ac:dyDescent="0.2">
      <c r="A49" s="226"/>
      <c r="B49" s="226"/>
      <c r="C49" s="234"/>
      <c r="D49" s="221"/>
      <c r="E49" s="223">
        <f t="shared" si="8"/>
        <v>0</v>
      </c>
      <c r="G49" s="226"/>
      <c r="H49" s="226"/>
      <c r="I49" s="142">
        <v>185</v>
      </c>
      <c r="J49" s="234"/>
      <c r="K49" s="221"/>
      <c r="L49" s="223">
        <f t="shared" si="9"/>
        <v>0</v>
      </c>
      <c r="N49" s="226"/>
      <c r="O49" s="226"/>
      <c r="P49" s="234"/>
      <c r="Q49" s="221">
        <v>0</v>
      </c>
      <c r="R49" s="223">
        <f t="shared" si="10"/>
        <v>0</v>
      </c>
      <c r="T49" s="226"/>
      <c r="U49" s="226"/>
      <c r="V49" s="142">
        <v>185</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ht="16.5" customHeight="1"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6.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6.25"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A5:E6"/>
    <mergeCell ref="G6:L6"/>
    <mergeCell ref="T6:Y6"/>
    <mergeCell ref="N5:R6"/>
    <mergeCell ref="A1:Y1"/>
    <mergeCell ref="A2:L2"/>
    <mergeCell ref="N2:Y2"/>
    <mergeCell ref="A4:L4"/>
    <mergeCell ref="G5:L5"/>
    <mergeCell ref="N4:Y4"/>
    <mergeCell ref="T5:Y5"/>
    <mergeCell ref="A52:E52"/>
    <mergeCell ref="A20:E20"/>
    <mergeCell ref="T38:Y38"/>
    <mergeCell ref="T52:Y52"/>
    <mergeCell ref="G52:L52"/>
    <mergeCell ref="G20:L20"/>
    <mergeCell ref="N20:R20"/>
    <mergeCell ref="T20:Y20"/>
    <mergeCell ref="N52:R52"/>
    <mergeCell ref="A36:L36"/>
    <mergeCell ref="N36:Y36"/>
    <mergeCell ref="A37:E38"/>
    <mergeCell ref="G37:L37"/>
    <mergeCell ref="G38:L38"/>
    <mergeCell ref="N37:R38"/>
    <mergeCell ref="T37:Y37"/>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66"/>
  <sheetViews>
    <sheetView topLeftCell="A5"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0.5" customWidth="1"/>
    <col min="4" max="4" width="11" customWidth="1"/>
    <col min="5" max="5" width="11.83203125" customWidth="1"/>
    <col min="7" max="7" width="10.1640625" customWidth="1"/>
    <col min="8" max="8" width="10.33203125" customWidth="1"/>
    <col min="9" max="9" width="11.5" customWidth="1"/>
    <col min="10" max="10" width="20.5" customWidth="1"/>
    <col min="11" max="11" width="10.83203125" customWidth="1"/>
    <col min="12" max="12" width="12" customWidth="1"/>
    <col min="14" max="14" width="10.1640625" customWidth="1"/>
    <col min="15" max="15" width="11.33203125" customWidth="1"/>
    <col min="16" max="16" width="20.5" customWidth="1"/>
    <col min="17" max="17" width="10.83203125" customWidth="1"/>
    <col min="18" max="18" width="12" customWidth="1"/>
    <col min="19" max="19" width="10.1640625" customWidth="1"/>
    <col min="20" max="20" width="11" customWidth="1"/>
    <col min="21" max="21" width="10.5" customWidth="1"/>
    <col min="22" max="22" width="11.5" customWidth="1"/>
    <col min="23" max="23" width="21" customWidth="1"/>
    <col min="24" max="24" width="10.5" customWidth="1"/>
    <col min="25" max="25" width="12.1640625" customWidth="1"/>
    <col min="27" max="27" width="21.1640625" customWidth="1"/>
  </cols>
  <sheetData>
    <row r="1" spans="1:27" ht="26" x14ac:dyDescent="0.2">
      <c r="A1" s="386" t="s">
        <v>226</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7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ht="15" customHeight="1"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72.75"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7.2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5" customHeight="1" x14ac:dyDescent="0.2">
      <c r="I33" s="145"/>
    </row>
    <row r="34" spans="1:25" ht="89.2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0"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I50" s="142"/>
      <c r="K50" s="232" t="s">
        <v>210</v>
      </c>
      <c r="L50" s="223">
        <f>(L40+L41+L42+L43+L44+L45+L46+L47+L48+L49)</f>
        <v>0</v>
      </c>
      <c r="Q50" s="233" t="s">
        <v>210</v>
      </c>
      <c r="R50" s="223">
        <f>(R40+R41+R42+R43+R44+R45+R46+R47+R48+R49)</f>
        <v>0</v>
      </c>
      <c r="X50" s="232" t="s">
        <v>210</v>
      </c>
      <c r="Y50" s="223">
        <f>(Y40+Y41+Y42+Y43+Y44+Y45+Y46+Y47+Y48+Y49)</f>
        <v>0</v>
      </c>
    </row>
    <row r="52" spans="1:25"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6.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7"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A20:E20"/>
    <mergeCell ref="G20:L20"/>
    <mergeCell ref="N20:R20"/>
    <mergeCell ref="T20:Y20"/>
    <mergeCell ref="A36:L36"/>
    <mergeCell ref="A1:Y1"/>
    <mergeCell ref="A2:L2"/>
    <mergeCell ref="N2:Y2"/>
    <mergeCell ref="A4:L4"/>
    <mergeCell ref="G5:L5"/>
    <mergeCell ref="N4:Y4"/>
    <mergeCell ref="T5:Y5"/>
    <mergeCell ref="A5:E6"/>
    <mergeCell ref="N5:R6"/>
    <mergeCell ref="G6:L6"/>
    <mergeCell ref="T6:Y6"/>
    <mergeCell ref="A52:E52"/>
    <mergeCell ref="G52:L52"/>
    <mergeCell ref="N52:R52"/>
    <mergeCell ref="T52:Y52"/>
    <mergeCell ref="N36:Y36"/>
    <mergeCell ref="A37:E38"/>
    <mergeCell ref="G37:L37"/>
    <mergeCell ref="N37:R38"/>
    <mergeCell ref="T37:Y37"/>
    <mergeCell ref="G38:L38"/>
    <mergeCell ref="T38:Y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A66"/>
  <sheetViews>
    <sheetView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1" customWidth="1"/>
    <col min="4" max="4" width="11" customWidth="1"/>
    <col min="5" max="5" width="12.1640625" customWidth="1"/>
    <col min="7" max="7" width="10.1640625" customWidth="1"/>
    <col min="8" max="8" width="10.33203125" customWidth="1"/>
    <col min="9" max="9" width="11.5" customWidth="1"/>
    <col min="10" max="10" width="21" customWidth="1"/>
    <col min="11" max="11" width="10.83203125" customWidth="1"/>
    <col min="12" max="12" width="12" customWidth="1"/>
    <col min="14" max="14" width="10.1640625" customWidth="1"/>
    <col min="15" max="15" width="11.33203125" customWidth="1"/>
    <col min="16" max="16" width="21.1640625" customWidth="1"/>
    <col min="17" max="17" width="10.83203125" customWidth="1"/>
    <col min="18" max="18" width="11.83203125" customWidth="1"/>
    <col min="19" max="19" width="10.1640625" customWidth="1"/>
    <col min="20" max="20" width="11" customWidth="1"/>
    <col min="21" max="21" width="10.5" customWidth="1"/>
    <col min="22" max="22" width="11.5" customWidth="1"/>
    <col min="23" max="23" width="21" customWidth="1"/>
    <col min="24" max="24" width="10.5" customWidth="1"/>
    <col min="25" max="25" width="12" customWidth="1"/>
    <col min="27" max="27" width="21.1640625" customWidth="1"/>
  </cols>
  <sheetData>
    <row r="1" spans="1:27" ht="26" x14ac:dyDescent="0.2">
      <c r="A1" s="387" t="s">
        <v>227</v>
      </c>
      <c r="B1" s="387"/>
      <c r="C1" s="387"/>
      <c r="D1" s="387"/>
      <c r="E1" s="387"/>
      <c r="F1" s="387"/>
      <c r="G1" s="387"/>
      <c r="H1" s="387"/>
      <c r="I1" s="387"/>
      <c r="J1" s="387"/>
      <c r="K1" s="387"/>
      <c r="L1" s="387"/>
      <c r="M1" s="387"/>
      <c r="N1" s="387"/>
      <c r="O1" s="387"/>
      <c r="P1" s="387"/>
      <c r="Q1" s="387"/>
      <c r="R1" s="387"/>
      <c r="S1" s="387"/>
      <c r="T1" s="387"/>
      <c r="U1" s="387"/>
      <c r="V1" s="387"/>
      <c r="W1" s="387"/>
      <c r="X1" s="387"/>
      <c r="Y1" s="387"/>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ht="15" customHeight="1"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78"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ht="14.25" customHeight="1"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20" spans="1:26" ht="15" customHeight="1"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3.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6.5" customHeight="1" x14ac:dyDescent="0.2">
      <c r="I33" s="145"/>
    </row>
    <row r="34" spans="1:25" ht="88.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0"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ht="15" customHeight="1"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ht="15" customHeight="1"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ht="15" customHeight="1"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7"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T5:Y5"/>
    <mergeCell ref="A1:Y1"/>
    <mergeCell ref="A2:L2"/>
    <mergeCell ref="N2:Y2"/>
    <mergeCell ref="A4:L4"/>
    <mergeCell ref="G5:L5"/>
    <mergeCell ref="N4:Y4"/>
    <mergeCell ref="A5:E6"/>
    <mergeCell ref="N5:R6"/>
    <mergeCell ref="G6:L6"/>
    <mergeCell ref="T6:Y6"/>
    <mergeCell ref="A52:E52"/>
    <mergeCell ref="G52:L52"/>
    <mergeCell ref="N52:R52"/>
    <mergeCell ref="T52:Y52"/>
    <mergeCell ref="T20:Y20"/>
    <mergeCell ref="A36:L36"/>
    <mergeCell ref="N36:Y36"/>
    <mergeCell ref="A37:E38"/>
    <mergeCell ref="G37:L37"/>
    <mergeCell ref="N37:R38"/>
    <mergeCell ref="T37:Y37"/>
    <mergeCell ref="G38:L38"/>
    <mergeCell ref="T38:Y38"/>
    <mergeCell ref="A20:E20"/>
    <mergeCell ref="G20:L20"/>
    <mergeCell ref="N20:R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A66"/>
  <sheetViews>
    <sheetView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0.5" customWidth="1"/>
    <col min="4" max="4" width="11" customWidth="1"/>
    <col min="5" max="5" width="11.83203125" customWidth="1"/>
    <col min="7" max="7" width="10.1640625" customWidth="1"/>
    <col min="8" max="8" width="10.33203125" customWidth="1"/>
    <col min="9" max="9" width="11.5" customWidth="1"/>
    <col min="10" max="10" width="21" customWidth="1"/>
    <col min="11" max="11" width="10.83203125" customWidth="1"/>
    <col min="12" max="12" width="12" customWidth="1"/>
    <col min="14" max="14" width="10.1640625" customWidth="1"/>
    <col min="15" max="15" width="11.33203125" customWidth="1"/>
    <col min="16" max="16" width="21" customWidth="1"/>
    <col min="17" max="17" width="10.83203125" customWidth="1"/>
    <col min="18" max="18" width="12.5" customWidth="1"/>
    <col min="19" max="19" width="10.1640625" customWidth="1"/>
    <col min="20" max="20" width="11" customWidth="1"/>
    <col min="21" max="21" width="10.5" customWidth="1"/>
    <col min="22" max="22" width="11.5" customWidth="1"/>
    <col min="23" max="23" width="20.5" customWidth="1"/>
    <col min="24" max="24" width="10.5" customWidth="1"/>
    <col min="25" max="25" width="12.1640625" customWidth="1"/>
    <col min="27" max="27" width="22.83203125" customWidth="1"/>
  </cols>
  <sheetData>
    <row r="1" spans="1:27" ht="26" x14ac:dyDescent="0.2">
      <c r="A1" s="388" t="s">
        <v>228</v>
      </c>
      <c r="B1" s="388"/>
      <c r="C1" s="388"/>
      <c r="D1" s="388"/>
      <c r="E1" s="388"/>
      <c r="F1" s="388"/>
      <c r="G1" s="388"/>
      <c r="H1" s="388"/>
      <c r="I1" s="388"/>
      <c r="J1" s="388"/>
      <c r="K1" s="388"/>
      <c r="L1" s="388"/>
      <c r="M1" s="388"/>
      <c r="N1" s="388"/>
      <c r="O1" s="388"/>
      <c r="P1" s="388"/>
      <c r="Q1" s="388"/>
      <c r="R1" s="388"/>
      <c r="S1" s="388"/>
      <c r="T1" s="388"/>
      <c r="U1" s="388"/>
      <c r="V1" s="388"/>
      <c r="W1" s="388"/>
      <c r="X1" s="388"/>
      <c r="Y1" s="388"/>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x14ac:dyDescent="0.2">
      <c r="A6" s="375"/>
      <c r="B6" s="375"/>
      <c r="C6" s="375"/>
      <c r="D6" s="375"/>
      <c r="E6" s="375"/>
      <c r="G6" s="389" t="s">
        <v>238</v>
      </c>
      <c r="H6" s="390"/>
      <c r="I6" s="390"/>
      <c r="J6" s="390"/>
      <c r="K6" s="390"/>
      <c r="L6" s="391"/>
      <c r="N6" s="370"/>
      <c r="O6" s="370"/>
      <c r="P6" s="370"/>
      <c r="Q6" s="370"/>
      <c r="R6" s="370"/>
      <c r="T6" s="351" t="s">
        <v>240</v>
      </c>
      <c r="U6" s="352"/>
      <c r="V6" s="352"/>
      <c r="W6" s="352"/>
      <c r="X6" s="352"/>
      <c r="Y6" s="353"/>
    </row>
    <row r="7" spans="1:27" ht="72"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7.2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2.75" customHeight="1" x14ac:dyDescent="0.2">
      <c r="I33" s="145"/>
    </row>
    <row r="34" spans="1:25" ht="89.2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0.75"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7"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T5:Y5"/>
    <mergeCell ref="A1:Y1"/>
    <mergeCell ref="A2:L2"/>
    <mergeCell ref="N2:Y2"/>
    <mergeCell ref="A4:L4"/>
    <mergeCell ref="G5:L5"/>
    <mergeCell ref="N4:Y4"/>
    <mergeCell ref="A5:E6"/>
    <mergeCell ref="N5:R6"/>
    <mergeCell ref="G6:L6"/>
    <mergeCell ref="T6:Y6"/>
    <mergeCell ref="A52:E52"/>
    <mergeCell ref="G52:L52"/>
    <mergeCell ref="N52:R52"/>
    <mergeCell ref="T52:Y52"/>
    <mergeCell ref="T20:Y20"/>
    <mergeCell ref="A36:L36"/>
    <mergeCell ref="N36:Y36"/>
    <mergeCell ref="A37:E38"/>
    <mergeCell ref="G37:L37"/>
    <mergeCell ref="N37:R38"/>
    <mergeCell ref="T37:Y37"/>
    <mergeCell ref="G38:L38"/>
    <mergeCell ref="T38:Y38"/>
    <mergeCell ref="A20:E20"/>
    <mergeCell ref="G20:L20"/>
    <mergeCell ref="N20:R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A66"/>
  <sheetViews>
    <sheetView topLeftCell="A33" zoomScale="70" zoomScaleNormal="70" workbookViewId="0">
      <selection activeCell="B22" sqref="B22"/>
    </sheetView>
  </sheetViews>
  <sheetFormatPr baseColWidth="10" defaultColWidth="8.83203125" defaultRowHeight="15" x14ac:dyDescent="0.2"/>
  <cols>
    <col min="1" max="1" width="12.5" customWidth="1"/>
    <col min="2" max="2" width="11.5" customWidth="1"/>
    <col min="3" max="3" width="21.1640625" customWidth="1"/>
    <col min="4" max="4" width="11" customWidth="1"/>
    <col min="5" max="5" width="12.1640625" customWidth="1"/>
    <col min="7" max="7" width="10.1640625" customWidth="1"/>
    <col min="8" max="8" width="10.33203125" customWidth="1"/>
    <col min="9" max="9" width="11.5" customWidth="1"/>
    <col min="10" max="10" width="21.33203125" customWidth="1"/>
    <col min="11" max="11" width="10.83203125" customWidth="1"/>
    <col min="12" max="12" width="12.1640625" customWidth="1"/>
    <col min="14" max="14" width="10.1640625" customWidth="1"/>
    <col min="15" max="15" width="11.33203125" customWidth="1"/>
    <col min="16" max="16" width="20.83203125" customWidth="1"/>
    <col min="17" max="17" width="10.83203125" customWidth="1"/>
    <col min="18" max="18" width="11.83203125" customWidth="1"/>
    <col min="19" max="19" width="10.1640625" customWidth="1"/>
    <col min="20" max="20" width="11" customWidth="1"/>
    <col min="21" max="21" width="10.5" customWidth="1"/>
    <col min="22" max="22" width="11.5" customWidth="1"/>
    <col min="23" max="23" width="20.5" customWidth="1"/>
    <col min="24" max="24" width="10.5" customWidth="1"/>
    <col min="25" max="25" width="11.83203125" customWidth="1"/>
    <col min="26" max="26" width="8.33203125" customWidth="1"/>
    <col min="27" max="27" width="20.5" customWidth="1"/>
  </cols>
  <sheetData>
    <row r="1" spans="1:27" ht="26" x14ac:dyDescent="0.2">
      <c r="A1" s="392" t="s">
        <v>229</v>
      </c>
      <c r="B1" s="392"/>
      <c r="C1" s="392"/>
      <c r="D1" s="392"/>
      <c r="E1" s="392"/>
      <c r="F1" s="392"/>
      <c r="G1" s="392"/>
      <c r="H1" s="392"/>
      <c r="I1" s="392"/>
      <c r="J1" s="392"/>
      <c r="K1" s="392"/>
      <c r="L1" s="392"/>
      <c r="M1" s="392"/>
      <c r="N1" s="392"/>
      <c r="O1" s="392"/>
      <c r="P1" s="392"/>
      <c r="Q1" s="392"/>
      <c r="R1" s="392"/>
      <c r="S1" s="392"/>
      <c r="T1" s="392"/>
      <c r="U1" s="392"/>
      <c r="V1" s="392"/>
      <c r="W1" s="392"/>
      <c r="X1" s="392"/>
      <c r="Y1" s="392"/>
    </row>
    <row r="2" spans="1:27" ht="19" x14ac:dyDescent="0.2">
      <c r="A2" s="380" t="s">
        <v>179</v>
      </c>
      <c r="B2" s="380"/>
      <c r="C2" s="380"/>
      <c r="D2" s="380"/>
      <c r="E2" s="380"/>
      <c r="F2" s="380"/>
      <c r="G2" s="380"/>
      <c r="H2" s="380"/>
      <c r="I2" s="380"/>
      <c r="J2" s="380"/>
      <c r="K2" s="380"/>
      <c r="L2" s="380"/>
      <c r="N2" s="380" t="s">
        <v>202</v>
      </c>
      <c r="O2" s="380"/>
      <c r="P2" s="380"/>
      <c r="Q2" s="380"/>
      <c r="R2" s="380"/>
      <c r="S2" s="380"/>
      <c r="T2" s="380"/>
      <c r="U2" s="380"/>
      <c r="V2" s="380"/>
      <c r="W2" s="380"/>
      <c r="X2" s="380"/>
      <c r="Y2" s="380"/>
    </row>
    <row r="4" spans="1:27" ht="18.75" customHeight="1" x14ac:dyDescent="0.2">
      <c r="A4" s="381" t="s">
        <v>71</v>
      </c>
      <c r="B4" s="381"/>
      <c r="C4" s="381"/>
      <c r="D4" s="381"/>
      <c r="E4" s="381"/>
      <c r="F4" s="381"/>
      <c r="G4" s="382"/>
      <c r="H4" s="382"/>
      <c r="I4" s="382"/>
      <c r="J4" s="382"/>
      <c r="K4" s="382"/>
      <c r="L4" s="382"/>
      <c r="N4" s="382" t="s">
        <v>71</v>
      </c>
      <c r="O4" s="382"/>
      <c r="P4" s="382"/>
      <c r="Q4" s="382"/>
      <c r="R4" s="382"/>
      <c r="S4" s="381"/>
      <c r="T4" s="382"/>
      <c r="U4" s="382"/>
      <c r="V4" s="382"/>
      <c r="W4" s="382"/>
      <c r="X4" s="382"/>
      <c r="Y4" s="382"/>
      <c r="Z4" s="139"/>
    </row>
    <row r="5" spans="1:27" ht="15.75" customHeight="1" x14ac:dyDescent="0.2">
      <c r="A5" s="375" t="s">
        <v>203</v>
      </c>
      <c r="B5" s="375"/>
      <c r="C5" s="375"/>
      <c r="D5" s="375"/>
      <c r="E5" s="375"/>
      <c r="G5" s="383" t="s">
        <v>239</v>
      </c>
      <c r="H5" s="384"/>
      <c r="I5" s="384"/>
      <c r="J5" s="384"/>
      <c r="K5" s="384"/>
      <c r="L5" s="385"/>
      <c r="N5" s="370" t="s">
        <v>203</v>
      </c>
      <c r="O5" s="370"/>
      <c r="P5" s="370"/>
      <c r="Q5" s="370"/>
      <c r="R5" s="370"/>
      <c r="S5" s="140"/>
      <c r="T5" s="371" t="s">
        <v>242</v>
      </c>
      <c r="U5" s="372"/>
      <c r="V5" s="372"/>
      <c r="W5" s="372"/>
      <c r="X5" s="372"/>
      <c r="Y5" s="373"/>
    </row>
    <row r="6" spans="1:27" ht="14.25" customHeight="1" x14ac:dyDescent="0.2">
      <c r="A6" s="375"/>
      <c r="B6" s="375"/>
      <c r="C6" s="375"/>
      <c r="D6" s="375"/>
      <c r="E6" s="375"/>
      <c r="G6" s="376" t="s">
        <v>238</v>
      </c>
      <c r="H6" s="377"/>
      <c r="I6" s="377"/>
      <c r="J6" s="377"/>
      <c r="K6" s="377"/>
      <c r="L6" s="378"/>
      <c r="N6" s="370"/>
      <c r="O6" s="370"/>
      <c r="P6" s="370"/>
      <c r="Q6" s="370"/>
      <c r="R6" s="370"/>
      <c r="T6" s="351" t="s">
        <v>240</v>
      </c>
      <c r="U6" s="352"/>
      <c r="V6" s="352"/>
      <c r="W6" s="352"/>
      <c r="X6" s="352"/>
      <c r="Y6" s="353"/>
    </row>
    <row r="7" spans="1:27" ht="79.5" customHeight="1" x14ac:dyDescent="0.2">
      <c r="A7" s="195" t="s">
        <v>204</v>
      </c>
      <c r="B7" s="195" t="s">
        <v>205</v>
      </c>
      <c r="C7" s="195" t="s">
        <v>206</v>
      </c>
      <c r="D7" s="195" t="s">
        <v>6</v>
      </c>
      <c r="E7" s="194" t="s">
        <v>207</v>
      </c>
      <c r="G7" s="194" t="s">
        <v>8</v>
      </c>
      <c r="H7" s="195" t="s">
        <v>208</v>
      </c>
      <c r="I7" s="194" t="s">
        <v>237</v>
      </c>
      <c r="J7" s="195" t="s">
        <v>206</v>
      </c>
      <c r="K7" s="194"/>
      <c r="L7" s="194" t="s">
        <v>207</v>
      </c>
      <c r="N7" s="194" t="s">
        <v>204</v>
      </c>
      <c r="O7" s="195" t="s">
        <v>205</v>
      </c>
      <c r="P7" s="195" t="s">
        <v>206</v>
      </c>
      <c r="Q7" s="195" t="s">
        <v>6</v>
      </c>
      <c r="R7" s="194" t="s">
        <v>207</v>
      </c>
      <c r="T7" s="194" t="s">
        <v>209</v>
      </c>
      <c r="U7" s="194" t="s">
        <v>208</v>
      </c>
      <c r="V7" s="194" t="s">
        <v>237</v>
      </c>
      <c r="W7" s="194" t="s">
        <v>206</v>
      </c>
      <c r="X7" s="194"/>
      <c r="Y7" s="194" t="s">
        <v>207</v>
      </c>
      <c r="AA7" s="241" t="s">
        <v>262</v>
      </c>
    </row>
    <row r="8" spans="1:27" x14ac:dyDescent="0.2">
      <c r="A8" s="226"/>
      <c r="B8" s="226"/>
      <c r="C8" s="234"/>
      <c r="D8" s="227"/>
      <c r="E8" s="222">
        <f t="shared" ref="E8:E17" si="0">(A8*B8)+D8</f>
        <v>0</v>
      </c>
      <c r="G8" s="141"/>
      <c r="H8" s="141"/>
      <c r="I8" s="142">
        <v>150</v>
      </c>
      <c r="J8" s="234"/>
      <c r="K8" s="221"/>
      <c r="L8" s="223">
        <f t="shared" ref="L8:L17" si="1">(G8*H8)*I8</f>
        <v>0</v>
      </c>
      <c r="N8" s="226"/>
      <c r="O8" s="226"/>
      <c r="P8" s="234"/>
      <c r="Q8" s="227"/>
      <c r="R8" s="223">
        <f t="shared" ref="R8:R17" si="2">(N8*O8)+Q8</f>
        <v>0</v>
      </c>
      <c r="T8" s="226"/>
      <c r="U8" s="226"/>
      <c r="V8" s="142">
        <v>150</v>
      </c>
      <c r="W8" s="234"/>
      <c r="X8" s="227"/>
      <c r="Y8" s="223">
        <f t="shared" ref="Y8:Y17" si="3">(T8*U8)*V8</f>
        <v>0</v>
      </c>
    </row>
    <row r="9" spans="1:27" x14ac:dyDescent="0.2">
      <c r="A9" s="226"/>
      <c r="B9" s="226"/>
      <c r="C9" s="234"/>
      <c r="D9" s="227"/>
      <c r="E9" s="223">
        <f t="shared" si="0"/>
        <v>0</v>
      </c>
      <c r="G9" s="141"/>
      <c r="H9" s="141"/>
      <c r="I9" s="142">
        <v>150</v>
      </c>
      <c r="J9" s="234"/>
      <c r="K9" s="221"/>
      <c r="L9" s="223">
        <f t="shared" si="1"/>
        <v>0</v>
      </c>
      <c r="N9" s="226"/>
      <c r="O9" s="226"/>
      <c r="P9" s="234"/>
      <c r="Q9" s="227"/>
      <c r="R9" s="223">
        <f t="shared" si="2"/>
        <v>0</v>
      </c>
      <c r="T9" s="226"/>
      <c r="U9" s="226"/>
      <c r="V9" s="142">
        <v>150</v>
      </c>
      <c r="W9" s="234"/>
      <c r="X9" s="227"/>
      <c r="Y9" s="223">
        <f t="shared" si="3"/>
        <v>0</v>
      </c>
    </row>
    <row r="10" spans="1:27" ht="15" customHeight="1" x14ac:dyDescent="0.2">
      <c r="A10" s="226"/>
      <c r="B10" s="226"/>
      <c r="C10" s="234"/>
      <c r="D10" s="227"/>
      <c r="E10" s="223">
        <f t="shared" si="0"/>
        <v>0</v>
      </c>
      <c r="G10" s="141"/>
      <c r="H10" s="141"/>
      <c r="I10" s="142">
        <v>150</v>
      </c>
      <c r="J10" s="234"/>
      <c r="K10" s="221"/>
      <c r="L10" s="223">
        <f t="shared" si="1"/>
        <v>0</v>
      </c>
      <c r="N10" s="226"/>
      <c r="O10" s="226"/>
      <c r="P10" s="234"/>
      <c r="Q10" s="227"/>
      <c r="R10" s="223">
        <f t="shared" si="2"/>
        <v>0</v>
      </c>
      <c r="T10" s="226"/>
      <c r="U10" s="226"/>
      <c r="V10" s="142">
        <v>150</v>
      </c>
      <c r="W10" s="234"/>
      <c r="X10" s="227"/>
      <c r="Y10" s="223">
        <f t="shared" si="3"/>
        <v>0</v>
      </c>
    </row>
    <row r="11" spans="1:27" x14ac:dyDescent="0.2">
      <c r="A11" s="226"/>
      <c r="B11" s="226"/>
      <c r="C11" s="234"/>
      <c r="D11" s="227"/>
      <c r="E11" s="223">
        <f t="shared" si="0"/>
        <v>0</v>
      </c>
      <c r="G11" s="141"/>
      <c r="H11" s="141"/>
      <c r="I11" s="142">
        <v>150</v>
      </c>
      <c r="J11" s="234"/>
      <c r="K11" s="221"/>
      <c r="L11" s="223">
        <f t="shared" si="1"/>
        <v>0</v>
      </c>
      <c r="N11" s="226"/>
      <c r="O11" s="226"/>
      <c r="P11" s="234"/>
      <c r="Q11" s="227"/>
      <c r="R11" s="223">
        <f t="shared" si="2"/>
        <v>0</v>
      </c>
      <c r="T11" s="226"/>
      <c r="U11" s="226"/>
      <c r="V11" s="142">
        <v>150</v>
      </c>
      <c r="W11" s="234"/>
      <c r="X11" s="227"/>
      <c r="Y11" s="223">
        <f t="shared" si="3"/>
        <v>0</v>
      </c>
    </row>
    <row r="12" spans="1:27" x14ac:dyDescent="0.2">
      <c r="A12" s="226"/>
      <c r="B12" s="226"/>
      <c r="C12" s="234"/>
      <c r="D12" s="227"/>
      <c r="E12" s="223">
        <f t="shared" si="0"/>
        <v>0</v>
      </c>
      <c r="G12" s="141"/>
      <c r="H12" s="141"/>
      <c r="I12" s="142">
        <v>150</v>
      </c>
      <c r="J12" s="234"/>
      <c r="K12" s="221"/>
      <c r="L12" s="223">
        <f t="shared" si="1"/>
        <v>0</v>
      </c>
      <c r="N12" s="226"/>
      <c r="O12" s="226"/>
      <c r="P12" s="234"/>
      <c r="Q12" s="227"/>
      <c r="R12" s="223">
        <f t="shared" si="2"/>
        <v>0</v>
      </c>
      <c r="T12" s="226"/>
      <c r="U12" s="226"/>
      <c r="V12" s="142">
        <v>150</v>
      </c>
      <c r="W12" s="234"/>
      <c r="X12" s="227"/>
      <c r="Y12" s="223">
        <f t="shared" si="3"/>
        <v>0</v>
      </c>
    </row>
    <row r="13" spans="1:27" x14ac:dyDescent="0.2">
      <c r="A13" s="226"/>
      <c r="B13" s="226"/>
      <c r="C13" s="234"/>
      <c r="D13" s="227"/>
      <c r="E13" s="223">
        <f t="shared" si="0"/>
        <v>0</v>
      </c>
      <c r="G13" s="141"/>
      <c r="H13" s="141"/>
      <c r="I13" s="142">
        <v>150</v>
      </c>
      <c r="J13" s="234"/>
      <c r="K13" s="221"/>
      <c r="L13" s="223">
        <f t="shared" si="1"/>
        <v>0</v>
      </c>
      <c r="N13" s="226"/>
      <c r="O13" s="226"/>
      <c r="P13" s="234"/>
      <c r="Q13" s="227"/>
      <c r="R13" s="223">
        <f t="shared" si="2"/>
        <v>0</v>
      </c>
      <c r="T13" s="226"/>
      <c r="U13" s="226"/>
      <c r="V13" s="142">
        <v>150</v>
      </c>
      <c r="W13" s="234"/>
      <c r="X13" s="227"/>
      <c r="Y13" s="223">
        <f t="shared" si="3"/>
        <v>0</v>
      </c>
    </row>
    <row r="14" spans="1:27" x14ac:dyDescent="0.2">
      <c r="A14" s="226"/>
      <c r="B14" s="226"/>
      <c r="C14" s="234"/>
      <c r="D14" s="227"/>
      <c r="E14" s="223">
        <f t="shared" si="0"/>
        <v>0</v>
      </c>
      <c r="G14" s="141"/>
      <c r="H14" s="141"/>
      <c r="I14" s="142">
        <v>150</v>
      </c>
      <c r="J14" s="234"/>
      <c r="K14" s="221"/>
      <c r="L14" s="223">
        <f t="shared" si="1"/>
        <v>0</v>
      </c>
      <c r="N14" s="226"/>
      <c r="O14" s="226"/>
      <c r="P14" s="234"/>
      <c r="Q14" s="227"/>
      <c r="R14" s="223">
        <f t="shared" si="2"/>
        <v>0</v>
      </c>
      <c r="T14" s="226"/>
      <c r="U14" s="226"/>
      <c r="V14" s="142">
        <v>150</v>
      </c>
      <c r="W14" s="234"/>
      <c r="X14" s="227"/>
      <c r="Y14" s="223">
        <f t="shared" si="3"/>
        <v>0</v>
      </c>
    </row>
    <row r="15" spans="1:27" x14ac:dyDescent="0.2">
      <c r="A15" s="226"/>
      <c r="B15" s="226"/>
      <c r="C15" s="234"/>
      <c r="D15" s="227"/>
      <c r="E15" s="223">
        <f t="shared" si="0"/>
        <v>0</v>
      </c>
      <c r="G15" s="141"/>
      <c r="H15" s="141"/>
      <c r="I15" s="142">
        <v>150</v>
      </c>
      <c r="J15" s="234"/>
      <c r="K15" s="221"/>
      <c r="L15" s="223">
        <f t="shared" si="1"/>
        <v>0</v>
      </c>
      <c r="N15" s="226"/>
      <c r="O15" s="226"/>
      <c r="P15" s="234"/>
      <c r="Q15" s="227"/>
      <c r="R15" s="223">
        <f t="shared" si="2"/>
        <v>0</v>
      </c>
      <c r="T15" s="226"/>
      <c r="U15" s="226"/>
      <c r="V15" s="142">
        <v>150</v>
      </c>
      <c r="W15" s="234"/>
      <c r="X15" s="227"/>
      <c r="Y15" s="223">
        <f t="shared" si="3"/>
        <v>0</v>
      </c>
    </row>
    <row r="16" spans="1:27" x14ac:dyDescent="0.2">
      <c r="A16" s="226"/>
      <c r="B16" s="226"/>
      <c r="C16" s="234"/>
      <c r="D16" s="227"/>
      <c r="E16" s="223">
        <f t="shared" si="0"/>
        <v>0</v>
      </c>
      <c r="G16" s="141"/>
      <c r="H16" s="141"/>
      <c r="I16" s="142">
        <v>150</v>
      </c>
      <c r="J16" s="234"/>
      <c r="K16" s="221"/>
      <c r="L16" s="223">
        <f t="shared" si="1"/>
        <v>0</v>
      </c>
      <c r="N16" s="226"/>
      <c r="O16" s="226"/>
      <c r="P16" s="234"/>
      <c r="Q16" s="227"/>
      <c r="R16" s="223">
        <f t="shared" si="2"/>
        <v>0</v>
      </c>
      <c r="T16" s="226"/>
      <c r="U16" s="226"/>
      <c r="V16" s="142">
        <v>150</v>
      </c>
      <c r="W16" s="234"/>
      <c r="X16" s="227"/>
      <c r="Y16" s="223">
        <f t="shared" si="3"/>
        <v>0</v>
      </c>
    </row>
    <row r="17" spans="1:26" x14ac:dyDescent="0.2">
      <c r="A17" s="226"/>
      <c r="B17" s="226"/>
      <c r="C17" s="234"/>
      <c r="D17" s="227"/>
      <c r="E17" s="223">
        <f t="shared" si="0"/>
        <v>0</v>
      </c>
      <c r="G17" s="141"/>
      <c r="H17" s="141"/>
      <c r="I17" s="142">
        <v>150</v>
      </c>
      <c r="J17" s="234"/>
      <c r="K17" s="221"/>
      <c r="L17" s="223">
        <f t="shared" si="1"/>
        <v>0</v>
      </c>
      <c r="N17" s="226"/>
      <c r="O17" s="226"/>
      <c r="P17" s="234"/>
      <c r="Q17" s="227"/>
      <c r="R17" s="223">
        <f t="shared" si="2"/>
        <v>0</v>
      </c>
      <c r="T17" s="226"/>
      <c r="U17" s="226"/>
      <c r="V17" s="142">
        <v>150</v>
      </c>
      <c r="W17" s="234"/>
      <c r="X17" s="227"/>
      <c r="Y17" s="223">
        <f t="shared" si="3"/>
        <v>0</v>
      </c>
    </row>
    <row r="18" spans="1:26" x14ac:dyDescent="0.2">
      <c r="D18" s="230" t="s">
        <v>210</v>
      </c>
      <c r="E18" s="223">
        <f>(E8+E9+E10+E11+E12+E13+E14+E15+E16+E17)</f>
        <v>0</v>
      </c>
      <c r="K18" s="231" t="s">
        <v>210</v>
      </c>
      <c r="L18" s="223">
        <f>(L8+L9+L10+L11+L12+L13+L14+L15+L16+L17)</f>
        <v>0</v>
      </c>
      <c r="Q18" s="233" t="s">
        <v>210</v>
      </c>
      <c r="R18" s="223">
        <f>(R8+R9+R10+R11+R12+R13+R14+R15+R16+R17)</f>
        <v>0</v>
      </c>
      <c r="X18" s="232" t="s">
        <v>210</v>
      </c>
      <c r="Y18" s="223">
        <f>(Y8+Y9+Y10+Y11+Y12+Y13+Y14+Y15+Y16+Y17)</f>
        <v>0</v>
      </c>
      <c r="Z18" s="143"/>
    </row>
    <row r="20" spans="1:26" x14ac:dyDescent="0.2">
      <c r="A20" s="348" t="s">
        <v>211</v>
      </c>
      <c r="B20" s="349"/>
      <c r="C20" s="349"/>
      <c r="D20" s="349"/>
      <c r="E20" s="350"/>
      <c r="G20" s="357" t="s">
        <v>212</v>
      </c>
      <c r="H20" s="358"/>
      <c r="I20" s="358"/>
      <c r="J20" s="358"/>
      <c r="K20" s="358"/>
      <c r="L20" s="359"/>
      <c r="N20" s="360" t="s">
        <v>211</v>
      </c>
      <c r="O20" s="361"/>
      <c r="P20" s="361"/>
      <c r="Q20" s="361"/>
      <c r="R20" s="362"/>
      <c r="T20" s="363" t="s">
        <v>212</v>
      </c>
      <c r="U20" s="364"/>
      <c r="V20" s="364"/>
      <c r="W20" s="364"/>
      <c r="X20" s="364"/>
      <c r="Y20" s="365"/>
    </row>
    <row r="21" spans="1:26" ht="64" x14ac:dyDescent="0.2">
      <c r="A21" s="195" t="s">
        <v>70</v>
      </c>
      <c r="B21" s="194" t="s">
        <v>213</v>
      </c>
      <c r="C21" s="194" t="s">
        <v>206</v>
      </c>
      <c r="D21" s="194"/>
      <c r="E21" s="194" t="s">
        <v>207</v>
      </c>
      <c r="G21" s="194" t="s">
        <v>214</v>
      </c>
      <c r="H21" s="195" t="s">
        <v>215</v>
      </c>
      <c r="I21" s="194" t="s">
        <v>237</v>
      </c>
      <c r="J21" s="195" t="s">
        <v>206</v>
      </c>
      <c r="K21" s="195"/>
      <c r="L21" s="194" t="s">
        <v>207</v>
      </c>
      <c r="N21" s="195" t="s">
        <v>70</v>
      </c>
      <c r="O21" s="194" t="s">
        <v>213</v>
      </c>
      <c r="P21" s="195" t="s">
        <v>206</v>
      </c>
      <c r="Q21" s="195"/>
      <c r="R21" s="194" t="s">
        <v>207</v>
      </c>
      <c r="T21" s="194" t="s">
        <v>74</v>
      </c>
      <c r="U21" s="195" t="s">
        <v>215</v>
      </c>
      <c r="V21" s="194" t="s">
        <v>237</v>
      </c>
      <c r="W21" s="194" t="s">
        <v>206</v>
      </c>
      <c r="X21" s="194"/>
      <c r="Y21" s="194" t="s">
        <v>207</v>
      </c>
    </row>
    <row r="22" spans="1:26" x14ac:dyDescent="0.2">
      <c r="A22" s="226"/>
      <c r="B22" s="141">
        <v>0.68</v>
      </c>
      <c r="C22" s="234"/>
      <c r="D22" s="227"/>
      <c r="E22" s="223">
        <f t="shared" ref="E22:E31" si="4">A22*B22</f>
        <v>0</v>
      </c>
      <c r="G22" s="226"/>
      <c r="H22" s="226"/>
      <c r="I22" s="142">
        <v>106.1</v>
      </c>
      <c r="J22" s="234"/>
      <c r="K22" s="227"/>
      <c r="L22" s="223">
        <f t="shared" ref="L22:L31" si="5">(G22*H22)*I22</f>
        <v>0</v>
      </c>
      <c r="N22" s="226"/>
      <c r="O22" s="141">
        <v>0.68</v>
      </c>
      <c r="P22" s="234"/>
      <c r="Q22" s="227"/>
      <c r="R22" s="223">
        <f t="shared" ref="R22:R31" si="6">(N22*O22)</f>
        <v>0</v>
      </c>
      <c r="T22" s="226"/>
      <c r="U22" s="226"/>
      <c r="V22" s="142">
        <v>106.1</v>
      </c>
      <c r="W22" s="234"/>
      <c r="X22" s="227"/>
      <c r="Y22" s="223">
        <f t="shared" ref="Y22:Y31" si="7">(T22*U22)*V22</f>
        <v>0</v>
      </c>
    </row>
    <row r="23" spans="1:26" x14ac:dyDescent="0.2">
      <c r="A23" s="226"/>
      <c r="B23" s="141">
        <v>0.68</v>
      </c>
      <c r="C23" s="234"/>
      <c r="D23" s="227"/>
      <c r="E23" s="223">
        <f t="shared" si="4"/>
        <v>0</v>
      </c>
      <c r="G23" s="226"/>
      <c r="H23" s="226"/>
      <c r="I23" s="142">
        <v>106.1</v>
      </c>
      <c r="J23" s="234"/>
      <c r="K23" s="227"/>
      <c r="L23" s="223">
        <f t="shared" si="5"/>
        <v>0</v>
      </c>
      <c r="N23" s="226"/>
      <c r="O23" s="141">
        <v>0.68</v>
      </c>
      <c r="P23" s="234"/>
      <c r="Q23" s="227"/>
      <c r="R23" s="223">
        <f t="shared" si="6"/>
        <v>0</v>
      </c>
      <c r="T23" s="226"/>
      <c r="U23" s="226"/>
      <c r="V23" s="142">
        <v>106.1</v>
      </c>
      <c r="W23" s="234"/>
      <c r="X23" s="227"/>
      <c r="Y23" s="223">
        <f t="shared" si="7"/>
        <v>0</v>
      </c>
    </row>
    <row r="24" spans="1:26" x14ac:dyDescent="0.2">
      <c r="A24" s="226"/>
      <c r="B24" s="141">
        <v>0.68</v>
      </c>
      <c r="C24" s="234"/>
      <c r="D24" s="227"/>
      <c r="E24" s="223">
        <f t="shared" si="4"/>
        <v>0</v>
      </c>
      <c r="G24" s="226"/>
      <c r="H24" s="226"/>
      <c r="I24" s="142">
        <v>106.1</v>
      </c>
      <c r="J24" s="234"/>
      <c r="K24" s="227"/>
      <c r="L24" s="223">
        <f t="shared" si="5"/>
        <v>0</v>
      </c>
      <c r="N24" s="226"/>
      <c r="O24" s="141">
        <v>0.68</v>
      </c>
      <c r="P24" s="234"/>
      <c r="Q24" s="227"/>
      <c r="R24" s="223">
        <f t="shared" si="6"/>
        <v>0</v>
      </c>
      <c r="T24" s="226"/>
      <c r="U24" s="226"/>
      <c r="V24" s="142">
        <v>106.1</v>
      </c>
      <c r="W24" s="234"/>
      <c r="X24" s="227"/>
      <c r="Y24" s="223">
        <f t="shared" si="7"/>
        <v>0</v>
      </c>
    </row>
    <row r="25" spans="1:26" x14ac:dyDescent="0.2">
      <c r="A25" s="226"/>
      <c r="B25" s="141">
        <v>0.68</v>
      </c>
      <c r="C25" s="234"/>
      <c r="D25" s="227"/>
      <c r="E25" s="223">
        <f t="shared" si="4"/>
        <v>0</v>
      </c>
      <c r="G25" s="226"/>
      <c r="H25" s="226"/>
      <c r="I25" s="142">
        <v>106.1</v>
      </c>
      <c r="J25" s="234"/>
      <c r="K25" s="227"/>
      <c r="L25" s="223">
        <f t="shared" si="5"/>
        <v>0</v>
      </c>
      <c r="N25" s="226"/>
      <c r="O25" s="141">
        <v>0.68</v>
      </c>
      <c r="P25" s="234"/>
      <c r="Q25" s="227"/>
      <c r="R25" s="223">
        <f t="shared" si="6"/>
        <v>0</v>
      </c>
      <c r="T25" s="226"/>
      <c r="U25" s="226"/>
      <c r="V25" s="142">
        <v>106.1</v>
      </c>
      <c r="W25" s="234"/>
      <c r="X25" s="227"/>
      <c r="Y25" s="223">
        <f t="shared" si="7"/>
        <v>0</v>
      </c>
    </row>
    <row r="26" spans="1:26" x14ac:dyDescent="0.2">
      <c r="A26" s="226"/>
      <c r="B26" s="141">
        <v>0.68</v>
      </c>
      <c r="C26" s="234"/>
      <c r="D26" s="227"/>
      <c r="E26" s="223">
        <f t="shared" si="4"/>
        <v>0</v>
      </c>
      <c r="G26" s="226"/>
      <c r="H26" s="226"/>
      <c r="I26" s="142">
        <v>106.1</v>
      </c>
      <c r="J26" s="234"/>
      <c r="K26" s="227"/>
      <c r="L26" s="223">
        <f t="shared" si="5"/>
        <v>0</v>
      </c>
      <c r="N26" s="226"/>
      <c r="O26" s="141">
        <v>0.68</v>
      </c>
      <c r="P26" s="234"/>
      <c r="Q26" s="227"/>
      <c r="R26" s="223">
        <f t="shared" si="6"/>
        <v>0</v>
      </c>
      <c r="T26" s="226"/>
      <c r="U26" s="226"/>
      <c r="V26" s="142">
        <v>106.1</v>
      </c>
      <c r="W26" s="234"/>
      <c r="X26" s="227"/>
      <c r="Y26" s="223">
        <f t="shared" si="7"/>
        <v>0</v>
      </c>
    </row>
    <row r="27" spans="1:26" x14ac:dyDescent="0.2">
      <c r="A27" s="226"/>
      <c r="B27" s="141">
        <v>0.68</v>
      </c>
      <c r="C27" s="234"/>
      <c r="D27" s="227"/>
      <c r="E27" s="223">
        <f t="shared" si="4"/>
        <v>0</v>
      </c>
      <c r="G27" s="226"/>
      <c r="H27" s="226"/>
      <c r="I27" s="142">
        <v>106.1</v>
      </c>
      <c r="J27" s="234"/>
      <c r="K27" s="227"/>
      <c r="L27" s="223">
        <f t="shared" si="5"/>
        <v>0</v>
      </c>
      <c r="N27" s="226"/>
      <c r="O27" s="141">
        <v>0.68</v>
      </c>
      <c r="P27" s="234"/>
      <c r="Q27" s="227"/>
      <c r="R27" s="223">
        <f t="shared" si="6"/>
        <v>0</v>
      </c>
      <c r="T27" s="226"/>
      <c r="U27" s="226"/>
      <c r="V27" s="142">
        <v>106.1</v>
      </c>
      <c r="W27" s="234"/>
      <c r="X27" s="227"/>
      <c r="Y27" s="223">
        <f t="shared" si="7"/>
        <v>0</v>
      </c>
    </row>
    <row r="28" spans="1:26" x14ac:dyDescent="0.2">
      <c r="A28" s="226"/>
      <c r="B28" s="141">
        <v>0.68</v>
      </c>
      <c r="C28" s="234"/>
      <c r="D28" s="227"/>
      <c r="E28" s="223">
        <f t="shared" si="4"/>
        <v>0</v>
      </c>
      <c r="G28" s="226"/>
      <c r="H28" s="226"/>
      <c r="I28" s="142">
        <v>106.1</v>
      </c>
      <c r="J28" s="234"/>
      <c r="K28" s="227"/>
      <c r="L28" s="223">
        <f t="shared" si="5"/>
        <v>0</v>
      </c>
      <c r="N28" s="226"/>
      <c r="O28" s="141">
        <v>0.68</v>
      </c>
      <c r="P28" s="234"/>
      <c r="Q28" s="227"/>
      <c r="R28" s="223">
        <f t="shared" si="6"/>
        <v>0</v>
      </c>
      <c r="T28" s="226"/>
      <c r="U28" s="226"/>
      <c r="V28" s="142">
        <v>106.1</v>
      </c>
      <c r="W28" s="234"/>
      <c r="X28" s="227"/>
      <c r="Y28" s="223">
        <f t="shared" si="7"/>
        <v>0</v>
      </c>
    </row>
    <row r="29" spans="1:26" x14ac:dyDescent="0.2">
      <c r="A29" s="226"/>
      <c r="B29" s="141">
        <v>0.68</v>
      </c>
      <c r="C29" s="234"/>
      <c r="D29" s="227"/>
      <c r="E29" s="223">
        <f t="shared" si="4"/>
        <v>0</v>
      </c>
      <c r="G29" s="226"/>
      <c r="H29" s="226"/>
      <c r="I29" s="142">
        <v>106.1</v>
      </c>
      <c r="J29" s="234"/>
      <c r="K29" s="227"/>
      <c r="L29" s="223">
        <f t="shared" si="5"/>
        <v>0</v>
      </c>
      <c r="N29" s="226"/>
      <c r="O29" s="141">
        <v>0.68</v>
      </c>
      <c r="P29" s="234"/>
      <c r="Q29" s="227"/>
      <c r="R29" s="223">
        <f t="shared" si="6"/>
        <v>0</v>
      </c>
      <c r="T29" s="226"/>
      <c r="U29" s="226"/>
      <c r="V29" s="142">
        <v>106.1</v>
      </c>
      <c r="W29" s="234"/>
      <c r="X29" s="227"/>
      <c r="Y29" s="223">
        <f t="shared" si="7"/>
        <v>0</v>
      </c>
    </row>
    <row r="30" spans="1:26" ht="15" customHeight="1" x14ac:dyDescent="0.2">
      <c r="A30" s="226"/>
      <c r="B30" s="141">
        <v>0.68</v>
      </c>
      <c r="C30" s="234"/>
      <c r="D30" s="227"/>
      <c r="E30" s="223">
        <f t="shared" si="4"/>
        <v>0</v>
      </c>
      <c r="G30" s="226"/>
      <c r="H30" s="226"/>
      <c r="I30" s="142">
        <v>106.1</v>
      </c>
      <c r="J30" s="234"/>
      <c r="K30" s="227"/>
      <c r="L30" s="223">
        <f t="shared" si="5"/>
        <v>0</v>
      </c>
      <c r="N30" s="226"/>
      <c r="O30" s="141">
        <v>0.68</v>
      </c>
      <c r="P30" s="234"/>
      <c r="Q30" s="227"/>
      <c r="R30" s="223">
        <f t="shared" si="6"/>
        <v>0</v>
      </c>
      <c r="T30" s="226"/>
      <c r="U30" s="226"/>
      <c r="V30" s="142">
        <v>106.1</v>
      </c>
      <c r="W30" s="234"/>
      <c r="X30" s="227"/>
      <c r="Y30" s="223">
        <f t="shared" si="7"/>
        <v>0</v>
      </c>
    </row>
    <row r="31" spans="1:26" ht="17.25" customHeight="1" x14ac:dyDescent="0.2">
      <c r="A31" s="226"/>
      <c r="B31" s="141">
        <v>0.68</v>
      </c>
      <c r="C31" s="234"/>
      <c r="D31" s="227"/>
      <c r="E31" s="223">
        <f t="shared" si="4"/>
        <v>0</v>
      </c>
      <c r="G31" s="226"/>
      <c r="H31" s="226"/>
      <c r="I31" s="142">
        <v>106.1</v>
      </c>
      <c r="J31" s="234"/>
      <c r="K31" s="227"/>
      <c r="L31" s="223">
        <f t="shared" si="5"/>
        <v>0</v>
      </c>
      <c r="N31" s="226"/>
      <c r="O31" s="141">
        <v>0.68</v>
      </c>
      <c r="P31" s="234"/>
      <c r="Q31" s="227"/>
      <c r="R31" s="223">
        <f t="shared" si="6"/>
        <v>0</v>
      </c>
      <c r="T31" s="226"/>
      <c r="U31" s="226"/>
      <c r="V31" s="142">
        <v>106.1</v>
      </c>
      <c r="W31" s="234"/>
      <c r="X31" s="227"/>
      <c r="Y31" s="223">
        <f t="shared" si="7"/>
        <v>0</v>
      </c>
      <c r="Z31" s="144"/>
    </row>
    <row r="32" spans="1:26" ht="17.25" customHeight="1" x14ac:dyDescent="0.2">
      <c r="D32" s="229" t="s">
        <v>210</v>
      </c>
      <c r="E32" s="223">
        <f>(E22+E23+E24+E25+E26+E27+E28+E29+E30+E31)</f>
        <v>0</v>
      </c>
      <c r="K32" s="231" t="s">
        <v>210</v>
      </c>
      <c r="L32" s="223">
        <f>(L22+L23+L24+L25+L26+L27+L28+L29+L30+L31)</f>
        <v>0</v>
      </c>
      <c r="Q32" s="233" t="s">
        <v>210</v>
      </c>
      <c r="R32" s="224">
        <f>(R22+R23+R24+R25+R26+R27+R28+R29+R30+R31)</f>
        <v>0</v>
      </c>
      <c r="X32" s="232" t="s">
        <v>210</v>
      </c>
      <c r="Y32" s="223">
        <f>(Y22+Y23+Y24+Y25+Y26+Y27+Y28+Y29+Y30+Y31)</f>
        <v>0</v>
      </c>
    </row>
    <row r="33" spans="1:25" ht="17.25" customHeight="1" x14ac:dyDescent="0.2">
      <c r="I33" s="145"/>
    </row>
    <row r="34" spans="1:25" ht="88.5" customHeight="1" x14ac:dyDescent="0.2">
      <c r="I34" s="190" t="s">
        <v>216</v>
      </c>
      <c r="J34" s="191" t="s">
        <v>217</v>
      </c>
      <c r="K34" s="198" t="s">
        <v>210</v>
      </c>
      <c r="L34" s="192">
        <f>(E18+E32+L18+L32)</f>
        <v>0</v>
      </c>
      <c r="V34" s="190" t="s">
        <v>180</v>
      </c>
      <c r="W34" s="191" t="s">
        <v>217</v>
      </c>
      <c r="X34" s="198" t="s">
        <v>210</v>
      </c>
      <c r="Y34" s="192">
        <f>(R18+R32+Y18+Y32)</f>
        <v>0</v>
      </c>
    </row>
    <row r="35" spans="1:25" ht="18.75" customHeight="1" x14ac:dyDescent="0.2"/>
    <row r="36" spans="1:25" ht="33" customHeight="1" x14ac:dyDescent="0.2">
      <c r="A36" s="366" t="s">
        <v>72</v>
      </c>
      <c r="B36" s="367"/>
      <c r="C36" s="367"/>
      <c r="D36" s="367"/>
      <c r="E36" s="367"/>
      <c r="F36" s="367"/>
      <c r="G36" s="368"/>
      <c r="H36" s="368"/>
      <c r="I36" s="368"/>
      <c r="J36" s="368"/>
      <c r="K36" s="368"/>
      <c r="L36" s="369"/>
      <c r="N36" s="366" t="s">
        <v>72</v>
      </c>
      <c r="O36" s="367"/>
      <c r="P36" s="367"/>
      <c r="Q36" s="367"/>
      <c r="R36" s="367"/>
      <c r="S36" s="367"/>
      <c r="T36" s="368"/>
      <c r="U36" s="368"/>
      <c r="V36" s="368"/>
      <c r="W36" s="368"/>
      <c r="X36" s="368"/>
      <c r="Y36" s="369"/>
    </row>
    <row r="37" spans="1:25" x14ac:dyDescent="0.2">
      <c r="A37" s="370" t="s">
        <v>218</v>
      </c>
      <c r="B37" s="370"/>
      <c r="C37" s="370"/>
      <c r="D37" s="370"/>
      <c r="E37" s="370"/>
      <c r="G37" s="371" t="s">
        <v>244</v>
      </c>
      <c r="H37" s="372"/>
      <c r="I37" s="372"/>
      <c r="J37" s="372"/>
      <c r="K37" s="372"/>
      <c r="L37" s="373"/>
      <c r="N37" s="374" t="s">
        <v>203</v>
      </c>
      <c r="O37" s="374"/>
      <c r="P37" s="374"/>
      <c r="Q37" s="374"/>
      <c r="R37" s="374"/>
      <c r="T37" s="371" t="s">
        <v>243</v>
      </c>
      <c r="U37" s="372"/>
      <c r="V37" s="372"/>
      <c r="W37" s="372"/>
      <c r="X37" s="372"/>
      <c r="Y37" s="373"/>
    </row>
    <row r="38" spans="1:25" x14ac:dyDescent="0.2">
      <c r="A38" s="370"/>
      <c r="B38" s="370"/>
      <c r="C38" s="370"/>
      <c r="D38" s="370"/>
      <c r="E38" s="370"/>
      <c r="G38" s="351" t="s">
        <v>241</v>
      </c>
      <c r="H38" s="352"/>
      <c r="I38" s="352"/>
      <c r="J38" s="352"/>
      <c r="K38" s="352"/>
      <c r="L38" s="353"/>
      <c r="N38" s="374"/>
      <c r="O38" s="374"/>
      <c r="P38" s="374"/>
      <c r="Q38" s="374"/>
      <c r="R38" s="374"/>
      <c r="S38" s="146"/>
      <c r="T38" s="351" t="s">
        <v>241</v>
      </c>
      <c r="U38" s="352"/>
      <c r="V38" s="352"/>
      <c r="W38" s="352"/>
      <c r="X38" s="352"/>
      <c r="Y38" s="353"/>
    </row>
    <row r="39" spans="1:25" ht="48" x14ac:dyDescent="0.2">
      <c r="A39" s="195" t="s">
        <v>204</v>
      </c>
      <c r="B39" s="194" t="s">
        <v>219</v>
      </c>
      <c r="C39" s="194" t="s">
        <v>206</v>
      </c>
      <c r="D39" s="194" t="s">
        <v>73</v>
      </c>
      <c r="E39" s="225" t="s">
        <v>207</v>
      </c>
      <c r="G39" s="194" t="s">
        <v>7</v>
      </c>
      <c r="H39" s="194" t="s">
        <v>208</v>
      </c>
      <c r="I39" s="194" t="s">
        <v>220</v>
      </c>
      <c r="J39" s="194" t="s">
        <v>206</v>
      </c>
      <c r="K39" s="194" t="s">
        <v>73</v>
      </c>
      <c r="L39" s="225" t="s">
        <v>207</v>
      </c>
      <c r="N39" s="194" t="s">
        <v>204</v>
      </c>
      <c r="O39" s="194" t="s">
        <v>219</v>
      </c>
      <c r="P39" s="195" t="s">
        <v>206</v>
      </c>
      <c r="Q39" s="194" t="s">
        <v>73</v>
      </c>
      <c r="R39" s="225" t="s">
        <v>207</v>
      </c>
      <c r="T39" s="194" t="s">
        <v>7</v>
      </c>
      <c r="U39" s="195" t="s">
        <v>208</v>
      </c>
      <c r="V39" s="194" t="s">
        <v>220</v>
      </c>
      <c r="W39" s="195" t="s">
        <v>206</v>
      </c>
      <c r="X39" s="194" t="s">
        <v>73</v>
      </c>
      <c r="Y39" s="225" t="s">
        <v>207</v>
      </c>
    </row>
    <row r="40" spans="1:25" x14ac:dyDescent="0.2">
      <c r="A40" s="226"/>
      <c r="B40" s="226"/>
      <c r="C40" s="234"/>
      <c r="D40" s="221"/>
      <c r="E40" s="223">
        <f t="shared" ref="E40:E49" si="8">(A40*B40)*D40</f>
        <v>0</v>
      </c>
      <c r="G40" s="226"/>
      <c r="H40" s="226"/>
      <c r="I40" s="142">
        <v>180</v>
      </c>
      <c r="J40" s="234"/>
      <c r="K40" s="221"/>
      <c r="L40" s="223">
        <f t="shared" ref="L40:L49" si="9">(G40*H40)*(I40*K40)</f>
        <v>0</v>
      </c>
      <c r="N40" s="226"/>
      <c r="O40" s="226"/>
      <c r="P40" s="234"/>
      <c r="Q40" s="221"/>
      <c r="R40" s="223">
        <f t="shared" ref="R40:R49" si="10">(N40*O40)*Q40</f>
        <v>0</v>
      </c>
      <c r="T40" s="226"/>
      <c r="U40" s="226"/>
      <c r="V40" s="142">
        <v>180</v>
      </c>
      <c r="W40" s="234"/>
      <c r="X40" s="221"/>
      <c r="Y40" s="223">
        <f t="shared" ref="Y40:Y49" si="11">(T40*U40)*(V40*X40)</f>
        <v>0</v>
      </c>
    </row>
    <row r="41" spans="1:25" x14ac:dyDescent="0.2">
      <c r="A41" s="226"/>
      <c r="B41" s="226"/>
      <c r="C41" s="234"/>
      <c r="D41" s="221"/>
      <c r="E41" s="223">
        <f t="shared" si="8"/>
        <v>0</v>
      </c>
      <c r="G41" s="226"/>
      <c r="H41" s="226"/>
      <c r="I41" s="142">
        <v>180</v>
      </c>
      <c r="J41" s="234"/>
      <c r="K41" s="221"/>
      <c r="L41" s="223">
        <f t="shared" si="9"/>
        <v>0</v>
      </c>
      <c r="N41" s="226"/>
      <c r="O41" s="226"/>
      <c r="P41" s="234"/>
      <c r="Q41" s="221"/>
      <c r="R41" s="223">
        <f t="shared" si="10"/>
        <v>0</v>
      </c>
      <c r="T41" s="226"/>
      <c r="U41" s="226"/>
      <c r="V41" s="142">
        <v>180</v>
      </c>
      <c r="W41" s="234"/>
      <c r="X41" s="221"/>
      <c r="Y41" s="223">
        <f t="shared" si="11"/>
        <v>0</v>
      </c>
    </row>
    <row r="42" spans="1:25" x14ac:dyDescent="0.2">
      <c r="A42" s="226"/>
      <c r="B42" s="226"/>
      <c r="C42" s="234"/>
      <c r="D42" s="221"/>
      <c r="E42" s="223">
        <f t="shared" si="8"/>
        <v>0</v>
      </c>
      <c r="G42" s="226"/>
      <c r="H42" s="226"/>
      <c r="I42" s="142">
        <v>180</v>
      </c>
      <c r="J42" s="234"/>
      <c r="K42" s="221"/>
      <c r="L42" s="223">
        <f t="shared" si="9"/>
        <v>0</v>
      </c>
      <c r="N42" s="226"/>
      <c r="O42" s="226"/>
      <c r="P42" s="234"/>
      <c r="Q42" s="221"/>
      <c r="R42" s="223">
        <f t="shared" si="10"/>
        <v>0</v>
      </c>
      <c r="T42" s="226"/>
      <c r="U42" s="226"/>
      <c r="V42" s="142">
        <v>180</v>
      </c>
      <c r="W42" s="234"/>
      <c r="X42" s="221"/>
      <c r="Y42" s="223">
        <f t="shared" si="11"/>
        <v>0</v>
      </c>
    </row>
    <row r="43" spans="1:25" x14ac:dyDescent="0.2">
      <c r="A43" s="226"/>
      <c r="B43" s="226"/>
      <c r="C43" s="234"/>
      <c r="D43" s="221"/>
      <c r="E43" s="223">
        <f t="shared" si="8"/>
        <v>0</v>
      </c>
      <c r="G43" s="226"/>
      <c r="H43" s="226"/>
      <c r="I43" s="142">
        <v>180</v>
      </c>
      <c r="J43" s="234"/>
      <c r="K43" s="221"/>
      <c r="L43" s="223">
        <f t="shared" si="9"/>
        <v>0</v>
      </c>
      <c r="N43" s="226"/>
      <c r="O43" s="226"/>
      <c r="P43" s="234"/>
      <c r="Q43" s="221"/>
      <c r="R43" s="223">
        <f t="shared" si="10"/>
        <v>0</v>
      </c>
      <c r="T43" s="226"/>
      <c r="U43" s="226"/>
      <c r="V43" s="142">
        <v>180</v>
      </c>
      <c r="W43" s="234"/>
      <c r="X43" s="221"/>
      <c r="Y43" s="223">
        <f t="shared" si="11"/>
        <v>0</v>
      </c>
    </row>
    <row r="44" spans="1:25" x14ac:dyDescent="0.2">
      <c r="A44" s="226"/>
      <c r="B44" s="226"/>
      <c r="C44" s="234"/>
      <c r="D44" s="221"/>
      <c r="E44" s="223">
        <f t="shared" si="8"/>
        <v>0</v>
      </c>
      <c r="G44" s="226"/>
      <c r="H44" s="226"/>
      <c r="I44" s="142">
        <v>180</v>
      </c>
      <c r="J44" s="234"/>
      <c r="K44" s="221"/>
      <c r="L44" s="223">
        <f t="shared" si="9"/>
        <v>0</v>
      </c>
      <c r="N44" s="226"/>
      <c r="O44" s="226"/>
      <c r="P44" s="234"/>
      <c r="Q44" s="221"/>
      <c r="R44" s="223">
        <f t="shared" si="10"/>
        <v>0</v>
      </c>
      <c r="T44" s="226"/>
      <c r="U44" s="226"/>
      <c r="V44" s="142">
        <v>180</v>
      </c>
      <c r="W44" s="234"/>
      <c r="X44" s="221"/>
      <c r="Y44" s="223">
        <f t="shared" si="11"/>
        <v>0</v>
      </c>
    </row>
    <row r="45" spans="1:25" x14ac:dyDescent="0.2">
      <c r="A45" s="226"/>
      <c r="B45" s="226"/>
      <c r="C45" s="234"/>
      <c r="D45" s="221"/>
      <c r="E45" s="223">
        <f t="shared" si="8"/>
        <v>0</v>
      </c>
      <c r="G45" s="226"/>
      <c r="H45" s="226"/>
      <c r="I45" s="142">
        <v>180</v>
      </c>
      <c r="J45" s="234"/>
      <c r="K45" s="221"/>
      <c r="L45" s="223">
        <f t="shared" si="9"/>
        <v>0</v>
      </c>
      <c r="N45" s="226"/>
      <c r="O45" s="226"/>
      <c r="P45" s="234"/>
      <c r="Q45" s="221"/>
      <c r="R45" s="223">
        <f t="shared" si="10"/>
        <v>0</v>
      </c>
      <c r="T45" s="226"/>
      <c r="U45" s="226"/>
      <c r="V45" s="142">
        <v>180</v>
      </c>
      <c r="W45" s="234"/>
      <c r="X45" s="221"/>
      <c r="Y45" s="223">
        <f t="shared" si="11"/>
        <v>0</v>
      </c>
    </row>
    <row r="46" spans="1:25" x14ac:dyDescent="0.2">
      <c r="A46" s="226"/>
      <c r="B46" s="226"/>
      <c r="C46" s="234"/>
      <c r="D46" s="221"/>
      <c r="E46" s="223">
        <f t="shared" si="8"/>
        <v>0</v>
      </c>
      <c r="G46" s="226"/>
      <c r="H46" s="226"/>
      <c r="I46" s="142">
        <v>180</v>
      </c>
      <c r="J46" s="234"/>
      <c r="K46" s="221"/>
      <c r="L46" s="223">
        <f t="shared" si="9"/>
        <v>0</v>
      </c>
      <c r="N46" s="226"/>
      <c r="O46" s="226"/>
      <c r="P46" s="234"/>
      <c r="Q46" s="221"/>
      <c r="R46" s="223">
        <f t="shared" si="10"/>
        <v>0</v>
      </c>
      <c r="T46" s="226"/>
      <c r="U46" s="226"/>
      <c r="V46" s="142">
        <v>180</v>
      </c>
      <c r="W46" s="234"/>
      <c r="X46" s="221"/>
      <c r="Y46" s="223">
        <f t="shared" si="11"/>
        <v>0</v>
      </c>
    </row>
    <row r="47" spans="1:25" x14ac:dyDescent="0.2">
      <c r="A47" s="226"/>
      <c r="B47" s="226"/>
      <c r="C47" s="234"/>
      <c r="D47" s="221"/>
      <c r="E47" s="223">
        <f t="shared" si="8"/>
        <v>0</v>
      </c>
      <c r="G47" s="226"/>
      <c r="H47" s="226"/>
      <c r="I47" s="142">
        <v>180</v>
      </c>
      <c r="J47" s="234"/>
      <c r="K47" s="221"/>
      <c r="L47" s="223">
        <f t="shared" si="9"/>
        <v>0</v>
      </c>
      <c r="N47" s="226"/>
      <c r="O47" s="226"/>
      <c r="P47" s="234"/>
      <c r="Q47" s="221"/>
      <c r="R47" s="223">
        <f t="shared" si="10"/>
        <v>0</v>
      </c>
      <c r="T47" s="226"/>
      <c r="U47" s="226"/>
      <c r="V47" s="142">
        <v>180</v>
      </c>
      <c r="W47" s="234"/>
      <c r="X47" s="221"/>
      <c r="Y47" s="223">
        <f t="shared" si="11"/>
        <v>0</v>
      </c>
    </row>
    <row r="48" spans="1:25" x14ac:dyDescent="0.2">
      <c r="A48" s="226"/>
      <c r="B48" s="226"/>
      <c r="C48" s="234"/>
      <c r="D48" s="221"/>
      <c r="E48" s="223">
        <f t="shared" si="8"/>
        <v>0</v>
      </c>
      <c r="G48" s="226"/>
      <c r="H48" s="226"/>
      <c r="I48" s="142">
        <v>180</v>
      </c>
      <c r="J48" s="234"/>
      <c r="K48" s="221"/>
      <c r="L48" s="223">
        <f t="shared" si="9"/>
        <v>0</v>
      </c>
      <c r="N48" s="226"/>
      <c r="O48" s="226"/>
      <c r="P48" s="234"/>
      <c r="Q48" s="221"/>
      <c r="R48" s="223">
        <f t="shared" si="10"/>
        <v>0</v>
      </c>
      <c r="T48" s="226"/>
      <c r="U48" s="226"/>
      <c r="V48" s="142">
        <v>180</v>
      </c>
      <c r="W48" s="234"/>
      <c r="X48" s="221"/>
      <c r="Y48" s="223">
        <f t="shared" si="11"/>
        <v>0</v>
      </c>
    </row>
    <row r="49" spans="1:25" x14ac:dyDescent="0.2">
      <c r="A49" s="226"/>
      <c r="B49" s="226"/>
      <c r="C49" s="234"/>
      <c r="D49" s="221"/>
      <c r="E49" s="223">
        <f t="shared" si="8"/>
        <v>0</v>
      </c>
      <c r="G49" s="226"/>
      <c r="H49" s="226"/>
      <c r="I49" s="142">
        <v>180</v>
      </c>
      <c r="J49" s="234"/>
      <c r="K49" s="221"/>
      <c r="L49" s="223">
        <f t="shared" si="9"/>
        <v>0</v>
      </c>
      <c r="N49" s="226"/>
      <c r="O49" s="226"/>
      <c r="P49" s="234"/>
      <c r="Q49" s="221"/>
      <c r="R49" s="223">
        <f t="shared" si="10"/>
        <v>0</v>
      </c>
      <c r="T49" s="226"/>
      <c r="U49" s="226"/>
      <c r="V49" s="142">
        <v>180</v>
      </c>
      <c r="W49" s="234"/>
      <c r="X49" s="221"/>
      <c r="Y49" s="223">
        <f t="shared" si="11"/>
        <v>0</v>
      </c>
    </row>
    <row r="50" spans="1:25" ht="15" customHeight="1" x14ac:dyDescent="0.2">
      <c r="C50" s="235"/>
      <c r="D50" s="233" t="s">
        <v>210</v>
      </c>
      <c r="E50" s="223">
        <f>(E40+E41+E42+E43+E44+E45+E46+E47+E48+E49)</f>
        <v>0</v>
      </c>
      <c r="K50" s="232" t="s">
        <v>210</v>
      </c>
      <c r="L50" s="223">
        <f>(L40+L41+L42+L43+L44+L45+L46+L47+L48+L49)</f>
        <v>0</v>
      </c>
      <c r="Q50" s="233" t="s">
        <v>210</v>
      </c>
      <c r="R50" s="223">
        <f>(R40+R41+R42+R43+R44+R45+R46+R47+R48+R49)</f>
        <v>0</v>
      </c>
      <c r="X50" s="232" t="s">
        <v>210</v>
      </c>
      <c r="Y50" s="223">
        <f>(Y40+Y41+Y42+Y43+Y44+Y45+Y46+Y47+Y48+Y49)</f>
        <v>0</v>
      </c>
    </row>
    <row r="52" spans="1:25" x14ac:dyDescent="0.2">
      <c r="A52" s="345" t="s">
        <v>211</v>
      </c>
      <c r="B52" s="346"/>
      <c r="C52" s="346"/>
      <c r="D52" s="346"/>
      <c r="E52" s="347"/>
      <c r="G52" s="354" t="s">
        <v>221</v>
      </c>
      <c r="H52" s="355"/>
      <c r="I52" s="355"/>
      <c r="J52" s="355"/>
      <c r="K52" s="355"/>
      <c r="L52" s="356"/>
      <c r="N52" s="345" t="s">
        <v>211</v>
      </c>
      <c r="O52" s="346"/>
      <c r="P52" s="346"/>
      <c r="Q52" s="346"/>
      <c r="R52" s="347"/>
      <c r="T52" s="354" t="s">
        <v>221</v>
      </c>
      <c r="U52" s="355"/>
      <c r="V52" s="355"/>
      <c r="W52" s="355"/>
      <c r="X52" s="355"/>
      <c r="Y52" s="356"/>
    </row>
    <row r="53" spans="1:25" ht="48" x14ac:dyDescent="0.2">
      <c r="A53" s="195" t="s">
        <v>70</v>
      </c>
      <c r="B53" s="194" t="s">
        <v>222</v>
      </c>
      <c r="C53" s="194" t="s">
        <v>206</v>
      </c>
      <c r="D53" s="194"/>
      <c r="E53" s="225" t="s">
        <v>207</v>
      </c>
      <c r="G53" s="194" t="s">
        <v>8</v>
      </c>
      <c r="H53" s="195" t="s">
        <v>223</v>
      </c>
      <c r="I53" s="194" t="s">
        <v>220</v>
      </c>
      <c r="J53" s="194" t="s">
        <v>206</v>
      </c>
      <c r="K53" s="194" t="s">
        <v>73</v>
      </c>
      <c r="L53" s="225" t="s">
        <v>207</v>
      </c>
      <c r="N53" s="195" t="s">
        <v>70</v>
      </c>
      <c r="O53" s="194" t="s">
        <v>222</v>
      </c>
      <c r="P53" s="195" t="s">
        <v>206</v>
      </c>
      <c r="Q53" s="196"/>
      <c r="R53" s="225" t="s">
        <v>207</v>
      </c>
      <c r="T53" s="194" t="s">
        <v>224</v>
      </c>
      <c r="U53" s="195" t="s">
        <v>223</v>
      </c>
      <c r="V53" s="194" t="s">
        <v>220</v>
      </c>
      <c r="W53" s="195" t="s">
        <v>206</v>
      </c>
      <c r="X53" s="194" t="s">
        <v>73</v>
      </c>
      <c r="Y53" s="225" t="s">
        <v>207</v>
      </c>
    </row>
    <row r="54" spans="1:25" x14ac:dyDescent="0.2">
      <c r="A54" s="226"/>
      <c r="B54" s="141">
        <v>0.68</v>
      </c>
      <c r="C54" s="234"/>
      <c r="D54" s="227"/>
      <c r="E54" s="223">
        <f t="shared" ref="E54:E63" si="12">A54*B54</f>
        <v>0</v>
      </c>
      <c r="G54" s="226"/>
      <c r="H54" s="226"/>
      <c r="I54" s="142">
        <v>106.1</v>
      </c>
      <c r="J54" s="234"/>
      <c r="K54" s="221"/>
      <c r="L54" s="223">
        <f t="shared" ref="L54:L63" si="13">(G54*H54)*(I54*K54)</f>
        <v>0</v>
      </c>
      <c r="N54" s="226"/>
      <c r="O54" s="141">
        <v>0.68</v>
      </c>
      <c r="P54" s="234"/>
      <c r="Q54" s="227"/>
      <c r="R54" s="223">
        <f t="shared" ref="R54:R63" si="14">(N54*O54)</f>
        <v>0</v>
      </c>
      <c r="T54" s="226"/>
      <c r="U54" s="226"/>
      <c r="V54" s="142">
        <v>106.1</v>
      </c>
      <c r="W54" s="234"/>
      <c r="X54" s="221"/>
      <c r="Y54" s="223">
        <f t="shared" ref="Y54:Y63" si="15">(T54*U54)*(V54*X54)</f>
        <v>0</v>
      </c>
    </row>
    <row r="55" spans="1:25" x14ac:dyDescent="0.2">
      <c r="A55" s="226"/>
      <c r="B55" s="141">
        <v>0.68</v>
      </c>
      <c r="C55" s="234"/>
      <c r="D55" s="227"/>
      <c r="E55" s="223">
        <f t="shared" si="12"/>
        <v>0</v>
      </c>
      <c r="G55" s="226"/>
      <c r="H55" s="226"/>
      <c r="I55" s="142">
        <v>106.1</v>
      </c>
      <c r="J55" s="234"/>
      <c r="K55" s="221"/>
      <c r="L55" s="223">
        <f t="shared" si="13"/>
        <v>0</v>
      </c>
      <c r="N55" s="226"/>
      <c r="O55" s="141">
        <v>0.68</v>
      </c>
      <c r="P55" s="234"/>
      <c r="Q55" s="227"/>
      <c r="R55" s="223">
        <f t="shared" si="14"/>
        <v>0</v>
      </c>
      <c r="T55" s="226"/>
      <c r="U55" s="226"/>
      <c r="V55" s="142">
        <v>106.1</v>
      </c>
      <c r="W55" s="234"/>
      <c r="X55" s="221"/>
      <c r="Y55" s="223">
        <f t="shared" si="15"/>
        <v>0</v>
      </c>
    </row>
    <row r="56" spans="1:25" x14ac:dyDescent="0.2">
      <c r="A56" s="226"/>
      <c r="B56" s="141">
        <v>0.68</v>
      </c>
      <c r="C56" s="234"/>
      <c r="D56" s="227"/>
      <c r="E56" s="223">
        <f t="shared" si="12"/>
        <v>0</v>
      </c>
      <c r="G56" s="226"/>
      <c r="H56" s="226"/>
      <c r="I56" s="142">
        <v>106.1</v>
      </c>
      <c r="J56" s="234"/>
      <c r="K56" s="221"/>
      <c r="L56" s="223">
        <f t="shared" si="13"/>
        <v>0</v>
      </c>
      <c r="N56" s="226"/>
      <c r="O56" s="141">
        <v>0.68</v>
      </c>
      <c r="P56" s="234"/>
      <c r="Q56" s="227"/>
      <c r="R56" s="223">
        <f t="shared" si="14"/>
        <v>0</v>
      </c>
      <c r="T56" s="226"/>
      <c r="U56" s="226"/>
      <c r="V56" s="142">
        <v>106.1</v>
      </c>
      <c r="W56" s="234"/>
      <c r="X56" s="221"/>
      <c r="Y56" s="223">
        <f t="shared" si="15"/>
        <v>0</v>
      </c>
    </row>
    <row r="57" spans="1:25" x14ac:dyDescent="0.2">
      <c r="A57" s="226"/>
      <c r="B57" s="141">
        <v>0.68</v>
      </c>
      <c r="C57" s="234"/>
      <c r="D57" s="227"/>
      <c r="E57" s="223">
        <f t="shared" si="12"/>
        <v>0</v>
      </c>
      <c r="G57" s="226"/>
      <c r="H57" s="226"/>
      <c r="I57" s="142">
        <v>106.1</v>
      </c>
      <c r="J57" s="234"/>
      <c r="K57" s="221"/>
      <c r="L57" s="223">
        <f t="shared" si="13"/>
        <v>0</v>
      </c>
      <c r="N57" s="226"/>
      <c r="O57" s="141">
        <v>0.68</v>
      </c>
      <c r="P57" s="234"/>
      <c r="Q57" s="227"/>
      <c r="R57" s="223">
        <f t="shared" si="14"/>
        <v>0</v>
      </c>
      <c r="T57" s="226"/>
      <c r="U57" s="226"/>
      <c r="V57" s="142">
        <v>106.1</v>
      </c>
      <c r="W57" s="234"/>
      <c r="X57" s="221"/>
      <c r="Y57" s="223">
        <f t="shared" si="15"/>
        <v>0</v>
      </c>
    </row>
    <row r="58" spans="1:25" x14ac:dyDescent="0.2">
      <c r="A58" s="226"/>
      <c r="B58" s="141">
        <v>0.68</v>
      </c>
      <c r="C58" s="234"/>
      <c r="D58" s="227"/>
      <c r="E58" s="223">
        <f t="shared" si="12"/>
        <v>0</v>
      </c>
      <c r="G58" s="226"/>
      <c r="H58" s="226"/>
      <c r="I58" s="142">
        <v>106.1</v>
      </c>
      <c r="J58" s="234"/>
      <c r="K58" s="221"/>
      <c r="L58" s="223">
        <f t="shared" si="13"/>
        <v>0</v>
      </c>
      <c r="N58" s="226"/>
      <c r="O58" s="141">
        <v>0.68</v>
      </c>
      <c r="P58" s="234"/>
      <c r="Q58" s="227"/>
      <c r="R58" s="223">
        <f t="shared" si="14"/>
        <v>0</v>
      </c>
      <c r="T58" s="226"/>
      <c r="U58" s="226"/>
      <c r="V58" s="142">
        <v>106.1</v>
      </c>
      <c r="W58" s="234"/>
      <c r="X58" s="221"/>
      <c r="Y58" s="223">
        <f t="shared" si="15"/>
        <v>0</v>
      </c>
    </row>
    <row r="59" spans="1:25" x14ac:dyDescent="0.2">
      <c r="A59" s="226"/>
      <c r="B59" s="141">
        <v>0.68</v>
      </c>
      <c r="C59" s="234"/>
      <c r="D59" s="227"/>
      <c r="E59" s="223">
        <f t="shared" si="12"/>
        <v>0</v>
      </c>
      <c r="G59" s="226"/>
      <c r="H59" s="226"/>
      <c r="I59" s="142">
        <v>106.1</v>
      </c>
      <c r="J59" s="234"/>
      <c r="K59" s="221"/>
      <c r="L59" s="223">
        <f t="shared" si="13"/>
        <v>0</v>
      </c>
      <c r="N59" s="226"/>
      <c r="O59" s="141">
        <v>0.68</v>
      </c>
      <c r="P59" s="234"/>
      <c r="Q59" s="227"/>
      <c r="R59" s="223">
        <f t="shared" si="14"/>
        <v>0</v>
      </c>
      <c r="T59" s="226"/>
      <c r="U59" s="226"/>
      <c r="V59" s="142">
        <v>106.1</v>
      </c>
      <c r="W59" s="234"/>
      <c r="X59" s="221"/>
      <c r="Y59" s="223">
        <f t="shared" si="15"/>
        <v>0</v>
      </c>
    </row>
    <row r="60" spans="1:25" x14ac:dyDescent="0.2">
      <c r="A60" s="226"/>
      <c r="B60" s="141">
        <v>0.68</v>
      </c>
      <c r="C60" s="234"/>
      <c r="D60" s="227"/>
      <c r="E60" s="223">
        <f t="shared" si="12"/>
        <v>0</v>
      </c>
      <c r="G60" s="226"/>
      <c r="H60" s="226"/>
      <c r="I60" s="142">
        <v>106.1</v>
      </c>
      <c r="J60" s="234"/>
      <c r="K60" s="221"/>
      <c r="L60" s="223">
        <f t="shared" si="13"/>
        <v>0</v>
      </c>
      <c r="N60" s="226"/>
      <c r="O60" s="141">
        <v>0.68</v>
      </c>
      <c r="P60" s="234"/>
      <c r="Q60" s="227"/>
      <c r="R60" s="223">
        <f t="shared" si="14"/>
        <v>0</v>
      </c>
      <c r="T60" s="226"/>
      <c r="U60" s="226"/>
      <c r="V60" s="142">
        <v>106.1</v>
      </c>
      <c r="W60" s="234"/>
      <c r="X60" s="221"/>
      <c r="Y60" s="223">
        <f t="shared" si="15"/>
        <v>0</v>
      </c>
    </row>
    <row r="61" spans="1:25" x14ac:dyDescent="0.2">
      <c r="A61" s="226"/>
      <c r="B61" s="141">
        <v>0.68</v>
      </c>
      <c r="C61" s="234"/>
      <c r="D61" s="227"/>
      <c r="E61" s="223">
        <f t="shared" si="12"/>
        <v>0</v>
      </c>
      <c r="G61" s="226"/>
      <c r="H61" s="226"/>
      <c r="I61" s="142">
        <v>106.1</v>
      </c>
      <c r="J61" s="234"/>
      <c r="K61" s="221"/>
      <c r="L61" s="223">
        <f t="shared" si="13"/>
        <v>0</v>
      </c>
      <c r="N61" s="226"/>
      <c r="O61" s="141">
        <v>0.68</v>
      </c>
      <c r="P61" s="234"/>
      <c r="Q61" s="227"/>
      <c r="R61" s="223">
        <f t="shared" si="14"/>
        <v>0</v>
      </c>
      <c r="T61" s="226"/>
      <c r="U61" s="226"/>
      <c r="V61" s="142">
        <v>106.1</v>
      </c>
      <c r="W61" s="234"/>
      <c r="X61" s="221"/>
      <c r="Y61" s="223">
        <f t="shared" si="15"/>
        <v>0</v>
      </c>
    </row>
    <row r="62" spans="1:25" x14ac:dyDescent="0.2">
      <c r="A62" s="226"/>
      <c r="B62" s="141">
        <v>0.68</v>
      </c>
      <c r="C62" s="234"/>
      <c r="D62" s="227"/>
      <c r="E62" s="223">
        <f t="shared" si="12"/>
        <v>0</v>
      </c>
      <c r="G62" s="226"/>
      <c r="H62" s="226"/>
      <c r="I62" s="142">
        <v>106.1</v>
      </c>
      <c r="J62" s="234"/>
      <c r="K62" s="221"/>
      <c r="L62" s="223">
        <f t="shared" si="13"/>
        <v>0</v>
      </c>
      <c r="N62" s="226"/>
      <c r="O62" s="141">
        <v>0.68</v>
      </c>
      <c r="P62" s="234"/>
      <c r="Q62" s="227"/>
      <c r="R62" s="223">
        <f t="shared" si="14"/>
        <v>0</v>
      </c>
      <c r="T62" s="226"/>
      <c r="U62" s="226"/>
      <c r="V62" s="142">
        <v>106.1</v>
      </c>
      <c r="W62" s="234"/>
      <c r="X62" s="221"/>
      <c r="Y62" s="223">
        <f t="shared" si="15"/>
        <v>0</v>
      </c>
    </row>
    <row r="63" spans="1:25" x14ac:dyDescent="0.2">
      <c r="A63" s="226"/>
      <c r="B63" s="141">
        <v>0.68</v>
      </c>
      <c r="C63" s="234"/>
      <c r="D63" s="228"/>
      <c r="E63" s="223">
        <f t="shared" si="12"/>
        <v>0</v>
      </c>
      <c r="G63" s="226"/>
      <c r="H63" s="226"/>
      <c r="I63" s="142">
        <v>106.1</v>
      </c>
      <c r="J63" s="234"/>
      <c r="K63" s="221"/>
      <c r="L63" s="223">
        <f t="shared" si="13"/>
        <v>0</v>
      </c>
      <c r="N63" s="226"/>
      <c r="O63" s="141">
        <v>0.68</v>
      </c>
      <c r="P63" s="234"/>
      <c r="Q63" s="228"/>
      <c r="R63" s="223">
        <f t="shared" si="14"/>
        <v>0</v>
      </c>
      <c r="T63" s="226"/>
      <c r="U63" s="226"/>
      <c r="V63" s="142">
        <v>106.1</v>
      </c>
      <c r="W63" s="234"/>
      <c r="X63" s="221"/>
      <c r="Y63" s="223">
        <f t="shared" si="15"/>
        <v>0</v>
      </c>
    </row>
    <row r="64" spans="1:25" ht="16.5" customHeight="1" x14ac:dyDescent="0.2">
      <c r="D64" s="233" t="s">
        <v>210</v>
      </c>
      <c r="E64" s="223">
        <f>(E54+E55+E56+E57+E58+E59+E60+E61+E62+E63)</f>
        <v>0</v>
      </c>
      <c r="J64" s="235"/>
      <c r="K64" s="232" t="s">
        <v>210</v>
      </c>
      <c r="L64" s="223">
        <f>(L54+L55+L56+L57+L58+L59+L60+L61+L62+L63)</f>
        <v>0</v>
      </c>
      <c r="Q64" s="233" t="s">
        <v>210</v>
      </c>
      <c r="R64" s="223">
        <f>(R54+R55+R56+R57+R58+R59+R60+R61+R62+R63)</f>
        <v>0</v>
      </c>
      <c r="X64" s="232" t="s">
        <v>210</v>
      </c>
      <c r="Y64" s="223">
        <f>(Y54+Y55+Y56+Y57+Y58+Y59+Y60+Y61+Y62+Y63)</f>
        <v>0</v>
      </c>
    </row>
    <row r="66" spans="9:25" ht="86.25" customHeight="1" x14ac:dyDescent="0.2">
      <c r="I66" s="190" t="s">
        <v>216</v>
      </c>
      <c r="J66" s="193" t="s">
        <v>225</v>
      </c>
      <c r="K66" s="198" t="s">
        <v>210</v>
      </c>
      <c r="L66" s="192">
        <f>(E50+L50+E64+L64)</f>
        <v>0</v>
      </c>
      <c r="V66" s="190" t="s">
        <v>180</v>
      </c>
      <c r="W66" s="193" t="s">
        <v>225</v>
      </c>
      <c r="X66" s="198" t="s">
        <v>210</v>
      </c>
      <c r="Y66" s="192">
        <f>(R50+Y50+R64+Y64)</f>
        <v>0</v>
      </c>
    </row>
  </sheetData>
  <mergeCells count="27">
    <mergeCell ref="N37:R38"/>
    <mergeCell ref="T37:Y37"/>
    <mergeCell ref="G38:L38"/>
    <mergeCell ref="T38:Y38"/>
    <mergeCell ref="A1:Y1"/>
    <mergeCell ref="A2:L2"/>
    <mergeCell ref="N2:Y2"/>
    <mergeCell ref="A4:L4"/>
    <mergeCell ref="G5:L5"/>
    <mergeCell ref="N4:Y4"/>
    <mergeCell ref="T5:Y5"/>
    <mergeCell ref="A52:E52"/>
    <mergeCell ref="G52:L52"/>
    <mergeCell ref="N52:R52"/>
    <mergeCell ref="T52:Y52"/>
    <mergeCell ref="A5:E6"/>
    <mergeCell ref="N5:R6"/>
    <mergeCell ref="G6:L6"/>
    <mergeCell ref="T6:Y6"/>
    <mergeCell ref="A20:E20"/>
    <mergeCell ref="G20:L20"/>
    <mergeCell ref="N20:R20"/>
    <mergeCell ref="T20:Y20"/>
    <mergeCell ref="A36:L36"/>
    <mergeCell ref="N36:Y36"/>
    <mergeCell ref="A37:E38"/>
    <mergeCell ref="G37:L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Budget</vt:lpstr>
      <vt:lpstr>Calculate Personnel </vt:lpstr>
      <vt:lpstr>Typical Personnel Costs</vt:lpstr>
      <vt:lpstr>Calculate Other Expenses</vt:lpstr>
      <vt:lpstr>T&amp;S Year 1</vt:lpstr>
      <vt:lpstr>T&amp;S Year 2</vt:lpstr>
      <vt:lpstr>T&amp;S Year 3</vt:lpstr>
      <vt:lpstr>T&amp;S Year 4</vt:lpstr>
      <vt:lpstr>T&amp;S Year 5</vt:lpstr>
      <vt:lpstr>T&amp;S Year 6</vt:lpstr>
      <vt:lpstr>T&amp;S Year 7</vt:lpstr>
      <vt:lpstr>'Typical Personnel Costs'!_Toc360529531</vt:lpstr>
      <vt:lpstr>'Typical Personnel Costs'!_Toc360529533</vt:lpstr>
      <vt:lpstr>'Typical Personnel Costs'!_Toc360529534</vt:lpstr>
      <vt:lpstr>'Typical Personnel Costs'!_Toc360529539</vt:lpstr>
      <vt:lpstr>'Calculate Other Expenses'!_Toc360529545</vt:lpstr>
      <vt:lpstr>'Calculate Other Expenses'!_Toc360529546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Ailsa Kay</dc:creator>
  <cp:lastModifiedBy>Baxter-Melo, Erin</cp:lastModifiedBy>
  <dcterms:created xsi:type="dcterms:W3CDTF">2013-07-11T13:59:28Z</dcterms:created>
  <dcterms:modified xsi:type="dcterms:W3CDTF">2024-08-14T15:39:43Z</dcterms:modified>
</cp:coreProperties>
</file>